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contact.sharepoint.com/sites/EcoContact/Shared Documents/PROJECTs/SIDA Green Steps/Grants/PGM2_2024/Anexe PGM2/"/>
    </mc:Choice>
  </mc:AlternateContent>
  <xr:revisionPtr revIDLastSave="6" documentId="8_{56053E12-2667-4570-956D-CDCCB1639C00}" xr6:coauthVersionLast="47" xr6:coauthVersionMax="47" xr10:uidLastSave="{A189EC46-67C3-43F2-BB83-63ED3CD961DA}"/>
  <bookViews>
    <workbookView xWindow="450" yWindow="120" windowWidth="28350" windowHeight="15510" xr2:uid="{00000000-000D-0000-FFFF-FFFF00000000}"/>
  </bookViews>
  <sheets>
    <sheet name="Sumarul și Bugetul" sheetId="4" r:id="rId1"/>
    <sheet name="1 raport financiar" sheetId="1" r:id="rId2"/>
    <sheet name="2 raport financiar " sheetId="5" r:id="rId3"/>
    <sheet name="tabelul codurilor" sheetId="3" r:id="rId4"/>
  </sheets>
  <definedNames>
    <definedName name="_xlnm._FilterDatabase" localSheetId="1" hidden="1">'1 raport financiar'!$A$16:$I$69</definedName>
    <definedName name="_xlnm._FilterDatabase" localSheetId="2" hidden="1">'2 raport financiar '!$A$16:$I$70</definedName>
    <definedName name="_xlnm.Print_Titles" localSheetId="1">'1 raport financiar'!$16:$16</definedName>
    <definedName name="_xlnm.Print_Titles" localSheetId="2">'2 raport financiar '!$16:$16</definedName>
    <definedName name="_xlnm.Print_Area" localSheetId="1">'1 raport financiar'!$A$1:$I$84</definedName>
    <definedName name="_xlnm.Print_Area" localSheetId="2">'2 raport financiar '!$A$1:$I$85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4" l="1"/>
  <c r="D31" i="4"/>
  <c r="D30" i="4"/>
  <c r="M31" i="4"/>
  <c r="M30" i="4"/>
  <c r="E31" i="4"/>
  <c r="E30" i="4"/>
  <c r="D29" i="4"/>
  <c r="G69" i="1"/>
  <c r="I17" i="5" s="1"/>
  <c r="H23" i="4"/>
  <c r="K18" i="4"/>
  <c r="K19" i="4"/>
  <c r="K20" i="4"/>
  <c r="K21" i="4"/>
  <c r="K22" i="4"/>
  <c r="K23" i="4"/>
  <c r="K17" i="4"/>
  <c r="I18" i="5"/>
  <c r="I19" i="1"/>
  <c r="I20" i="1" s="1"/>
  <c r="G70" i="5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I70" i="5" l="1"/>
  <c r="I20" i="5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69" i="1"/>
  <c r="K24" i="4"/>
  <c r="J17" i="4" l="1"/>
  <c r="L17" i="4" s="1"/>
  <c r="I17" i="4"/>
  <c r="E29" i="4"/>
  <c r="N17" i="4" l="1"/>
  <c r="M17" i="4"/>
  <c r="I23" i="4"/>
  <c r="I22" i="4" l="1"/>
  <c r="I21" i="4"/>
  <c r="I20" i="4" l="1"/>
  <c r="I19" i="4"/>
  <c r="I18" i="4"/>
  <c r="I21" i="1" l="1"/>
  <c r="I22" i="1" s="1"/>
  <c r="I24" i="4" l="1"/>
  <c r="J23" i="4"/>
  <c r="L23" i="4" s="1"/>
  <c r="N23" i="4" l="1"/>
  <c r="M23" i="4"/>
  <c r="J18" i="4"/>
  <c r="L18" i="4" s="1"/>
  <c r="J19" i="4"/>
  <c r="L19" i="4" s="1"/>
  <c r="J20" i="4"/>
  <c r="L20" i="4" s="1"/>
  <c r="J21" i="4"/>
  <c r="L21" i="4" s="1"/>
  <c r="J22" i="4"/>
  <c r="L22" i="4" s="1"/>
  <c r="N21" i="4" l="1"/>
  <c r="M21" i="4"/>
  <c r="M19" i="4"/>
  <c r="N19" i="4"/>
  <c r="M20" i="4"/>
  <c r="N20" i="4"/>
  <c r="M18" i="4"/>
  <c r="N18" i="4"/>
  <c r="L24" i="4"/>
  <c r="N22" i="4"/>
  <c r="M22" i="4"/>
  <c r="J24" i="4"/>
  <c r="N24" i="4" l="1"/>
  <c r="M24" i="4"/>
  <c r="I23" i="1"/>
  <c r="I24" i="1" s="1"/>
  <c r="I25" i="1" s="1"/>
  <c r="I26" i="1" s="1"/>
  <c r="I27" i="1" s="1"/>
  <c r="I28" i="1" s="1"/>
  <c r="N31" i="4" l="1"/>
  <c r="N30" i="4"/>
  <c r="I29" i="1"/>
  <c r="I30" i="1" s="1"/>
  <c r="I31" i="1" s="1"/>
  <c r="I32" i="1" s="1"/>
  <c r="I33" i="1" s="1"/>
  <c r="N29" i="4" l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l="1"/>
  <c r="A20" i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<sst xmlns="http://schemas.openxmlformats.org/spreadsheetml/2006/main" count="315" uniqueCount="169">
  <si>
    <t>Annex B</t>
  </si>
  <si>
    <t>DENUMIREA PROIECTULUI:</t>
  </si>
  <si>
    <t>PROIECT Nr:</t>
  </si>
  <si>
    <t>DENUMIREA PARTENERULUI/ONG-ULUI IMPLEMENTATOR:</t>
  </si>
  <si>
    <t>PERIOADA DE RAPORTARE:</t>
  </si>
  <si>
    <t>№</t>
  </si>
  <si>
    <t>Codul obiectului</t>
  </si>
  <si>
    <t>Descrierea liniei bugetare</t>
  </si>
  <si>
    <t>Calculul detaliat</t>
  </si>
  <si>
    <t xml:space="preserve">Unitatea </t>
  </si>
  <si>
    <t>Nr. de unități</t>
  </si>
  <si>
    <t>Valoarea unității
(în MDL)</t>
  </si>
  <si>
    <t>Bugetul 
în MDL</t>
  </si>
  <si>
    <t>Rata implementării în %</t>
  </si>
  <si>
    <t>B</t>
  </si>
  <si>
    <t>A</t>
  </si>
  <si>
    <t>Cheltuieli de personal</t>
  </si>
  <si>
    <t>Consultanți / Experți</t>
  </si>
  <si>
    <t>C</t>
  </si>
  <si>
    <t>D</t>
  </si>
  <si>
    <t>Cheltuieli de program</t>
  </si>
  <si>
    <t>E</t>
  </si>
  <si>
    <t>F</t>
  </si>
  <si>
    <t>Alte cheltuieli, servicii</t>
  </si>
  <si>
    <t>G</t>
  </si>
  <si>
    <t>Cheltuieli administrative (până la 7%)</t>
  </si>
  <si>
    <t>TOTAL GENERAL:</t>
  </si>
  <si>
    <t>Finanțarea</t>
  </si>
  <si>
    <t>in MDL</t>
  </si>
  <si>
    <t>%</t>
  </si>
  <si>
    <t>Locul ștampilei oficiale a ONG-ului:</t>
  </si>
  <si>
    <t>Pregătit de (numele în bloc și semnătura):</t>
  </si>
  <si>
    <t>Certificat/constatat corect de căter Conducătorul ONG-ului (numele în bloc și semnătura):</t>
  </si>
  <si>
    <t>Certificat/constatat corect de către contabilul șef al ONG-ului (numele în bloc și semnătura):</t>
  </si>
  <si>
    <t>*Notă: Vă rugăm să prezentați raportul financiar la A.O. EcoContact și în format electronic!</t>
  </si>
  <si>
    <t xml:space="preserve">FORMULARUL RAPORTULUI FINANCIAR AL PARTENERULUI IMPLEMENTATOR </t>
  </si>
  <si>
    <t>NUMELE, TEL/FAX, E-MAIL-UL PERSOANEI DE CONTACT:</t>
  </si>
  <si>
    <t>Numărul de ordine al doc-i
- scris pe factură</t>
  </si>
  <si>
    <t>Numărul facturii originale</t>
  </si>
  <si>
    <t>Numele furnizorului</t>
  </si>
  <si>
    <t>Data facturii
(zz-ll-aaaa)</t>
  </si>
  <si>
    <t>Data achitării
(zz-ll-aaaa)</t>
  </si>
  <si>
    <t>Referința la buget</t>
  </si>
  <si>
    <t>Descrierea detaliată exactă a articolului achiziționat</t>
  </si>
  <si>
    <t>Suma primită în avans (în MDL):</t>
  </si>
  <si>
    <t>Contribuția proprie (în MDL):</t>
  </si>
  <si>
    <t xml:space="preserve">Date: </t>
  </si>
  <si>
    <t xml:space="preserve">IRMA Oracle 11i </t>
  </si>
  <si>
    <t>Description Level 4</t>
  </si>
  <si>
    <t>SSA</t>
  </si>
  <si>
    <t>Other Contractual Services</t>
  </si>
  <si>
    <t>Humanitarian Aid/Donations</t>
  </si>
  <si>
    <t>Implementing Partner Sub-Contracting</t>
  </si>
  <si>
    <t>Conferences</t>
  </si>
  <si>
    <t>Capacity Building</t>
  </si>
  <si>
    <t>Duty Travel - Ticket Costs</t>
  </si>
  <si>
    <t>TSA/Hotels</t>
  </si>
  <si>
    <t>Local Transport/Parking/Car Hire</t>
  </si>
  <si>
    <t>Terminal Allowance</t>
  </si>
  <si>
    <t>Transportation of Staff</t>
  </si>
  <si>
    <t>Transportation of Goods/Freight/Storage</t>
  </si>
  <si>
    <t xml:space="preserve">Rental/Installation of IT Equipment </t>
  </si>
  <si>
    <t>Maintenance and Support Fees (annual/monthly)</t>
  </si>
  <si>
    <t>Other IT Services</t>
  </si>
  <si>
    <t xml:space="preserve">Rental/Maintenance/Installation of Communication Equipment </t>
  </si>
  <si>
    <t>Fees</t>
  </si>
  <si>
    <t>GSM and Mobile Network Services</t>
  </si>
  <si>
    <t>Voice Fees / Telephone / Telefax / Telex Costs</t>
  </si>
  <si>
    <t>Terrestrial Leased Lines</t>
  </si>
  <si>
    <t>VSAT</t>
  </si>
  <si>
    <t>Inmarsat/Other Land Mobile Satellite</t>
  </si>
  <si>
    <t>Internet Access Fees</t>
  </si>
  <si>
    <t>Other Communication Services</t>
  </si>
  <si>
    <t>Vehicles Repair/Maintenance Service</t>
  </si>
  <si>
    <t>Other Vehicle Services</t>
  </si>
  <si>
    <t>Bank charges - System</t>
  </si>
  <si>
    <t>Insurance other than staff</t>
  </si>
  <si>
    <t>Printing Services/Copying Services</t>
  </si>
  <si>
    <t>Interpreters/Translators-Interpretation/Translation Services</t>
  </si>
  <si>
    <t>Typists/Typing Service and Editing</t>
  </si>
  <si>
    <t>Cash Losses</t>
  </si>
  <si>
    <t>Other Operating costs</t>
  </si>
  <si>
    <t>IT Supplies</t>
  </si>
  <si>
    <t>Communication Supplies</t>
  </si>
  <si>
    <t>Spare Parts for Vehicle</t>
  </si>
  <si>
    <t>Fuel and Lubricants for Vehicles</t>
  </si>
  <si>
    <t>Office Supplies  - Stationary</t>
  </si>
  <si>
    <t>Outdoor/Security and Safety Supplies</t>
  </si>
  <si>
    <t>Newspapers/Periodicals/Books</t>
  </si>
  <si>
    <t>Publications/Printed Material</t>
  </si>
  <si>
    <t>Other Supplies</t>
  </si>
  <si>
    <t>Entertainment / Representation</t>
  </si>
  <si>
    <t>Special Additional Provision</t>
  </si>
  <si>
    <t>Desktop Hardware-IT Material Assets</t>
  </si>
  <si>
    <t>Server Hardware-IT Material Assets</t>
  </si>
  <si>
    <t>Network Hardware-IT Material Assets</t>
  </si>
  <si>
    <t>Peripheral Hardward-IT Material Assets</t>
  </si>
  <si>
    <t>Desktop Software-IT Material Assets</t>
  </si>
  <si>
    <t>Enterprise Software-IT Material Assets</t>
  </si>
  <si>
    <t>Other Software-IT Material Assets</t>
  </si>
  <si>
    <t>Other IT Material Assets</t>
  </si>
  <si>
    <t>Radio Communication Equipment</t>
  </si>
  <si>
    <t>Data/Voice Transmission</t>
  </si>
  <si>
    <t>Satellite/Landmobile and Protable Equipment</t>
  </si>
  <si>
    <t>VSAT Stations</t>
  </si>
  <si>
    <t>Telephony and Switching Equipment</t>
  </si>
  <si>
    <t>Power Supply Systems</t>
  </si>
  <si>
    <t>Diagnostic/System Control Equipment</t>
  </si>
  <si>
    <t>Other Communication Material Assets</t>
  </si>
  <si>
    <t>Vehicles</t>
  </si>
  <si>
    <t>Building/Household/Office Equipment</t>
  </si>
  <si>
    <t>Up-grade of Premises</t>
  </si>
  <si>
    <t>Containers/Prefabricated Buildings</t>
  </si>
  <si>
    <t>Outdoor/Security and Safety Equipment</t>
  </si>
  <si>
    <t>Other Equipment</t>
  </si>
  <si>
    <t xml:space="preserve">Hardware - IT Minor Equipment </t>
  </si>
  <si>
    <t>Desktop Software - IT Minor Equipment</t>
  </si>
  <si>
    <t>Enterprise Software - IT Minor Equipment</t>
  </si>
  <si>
    <t>Other Software - IT Minor Equipment</t>
  </si>
  <si>
    <t xml:space="preserve">Other Minor Equipment - IT Minor Equipment </t>
  </si>
  <si>
    <t>Communication Minor Equipment items</t>
  </si>
  <si>
    <t>Office and Other Minor Equipment</t>
  </si>
  <si>
    <t>Rental of Premises</t>
  </si>
  <si>
    <t>Utilities</t>
  </si>
  <si>
    <t>Maintenance of Premises/Engineering and Construction Services</t>
  </si>
  <si>
    <t>Rental/Maintenance/Installation of Equipment Other</t>
  </si>
  <si>
    <t>Rental/Maintenance/Installation of Building/Household/Office Equipment</t>
  </si>
  <si>
    <t>Building/Household Supplies</t>
  </si>
  <si>
    <t>Furniture</t>
  </si>
  <si>
    <t>Lista codurilor de obiect*</t>
  </si>
  <si>
    <t>Suma cheltuielilor în MDL  ( TVA 0)</t>
  </si>
  <si>
    <t xml:space="preserve">Soldul
în MDL </t>
  </si>
  <si>
    <t xml:space="preserve">Soldul 
în MDL </t>
  </si>
  <si>
    <t>Cheltuieli Total:</t>
  </si>
  <si>
    <t>#1 Raport 
Cheltuielile  în MDL
Perioada ( xx-xx)</t>
  </si>
  <si>
    <t>#2 Raport 
Cheltuielile  în MDL
Perioada ( xx-xx)</t>
  </si>
  <si>
    <t>Situația financiară
în MDL</t>
  </si>
  <si>
    <t>C=A*B</t>
  </si>
  <si>
    <t>Suma totală  în MDL</t>
  </si>
  <si>
    <t>G=C-F</t>
  </si>
  <si>
    <t>F=D+E</t>
  </si>
  <si>
    <t xml:space="preserve">BUGETUL &amp; SUMARUL CHELTUIELILOR </t>
  </si>
  <si>
    <t>PERIOADA DE RELIZARE A PROIECTULUI:</t>
  </si>
  <si>
    <t>Examinat şi aprobat  de către Compania de Audit</t>
  </si>
  <si>
    <t xml:space="preserve">Examinat şi aprobat  de către Grant Manager </t>
  </si>
  <si>
    <t>Data aprobării raportului__________________</t>
  </si>
  <si>
    <t>Data prezentării raportului________________</t>
  </si>
  <si>
    <t>Suma raportată din avans / Raport Financiar nr 1 (în MDL):</t>
  </si>
  <si>
    <t>Transe primite  Total (în MDL):</t>
  </si>
  <si>
    <t>Contribuția proprie Total (în MDL):</t>
  </si>
  <si>
    <t>Bugetul Total MDL</t>
  </si>
  <si>
    <t>Cheltuieli Total MDL</t>
  </si>
  <si>
    <t>RAPORT FINANCIAR NR</t>
  </si>
  <si>
    <t>LINII BUGETARE</t>
  </si>
  <si>
    <t>(numele, funcția, semnătura):</t>
  </si>
  <si>
    <t>Examinat şi aprobat  de către Compania de Audit
(numele, funcția, semnătura):</t>
  </si>
  <si>
    <t>Examinat şi aprobat  de către Grant Manager 
(numele, funcția, semnătura):</t>
  </si>
  <si>
    <t>Cheltuieli de transport</t>
  </si>
  <si>
    <t>Contribuție</t>
  </si>
  <si>
    <t>Cheltuieli de PR &amp; vizibilitate</t>
  </si>
  <si>
    <t>Contribuția</t>
  </si>
  <si>
    <t>Valoare grantului solicitat</t>
  </si>
  <si>
    <t>Logo ONG</t>
  </si>
  <si>
    <t>Manager de proiect : 5 luni*4000,00 MDL/per luna</t>
  </si>
  <si>
    <t xml:space="preserve"> Consultanti pt servicii  xxx : 2 contract*5000 mdl / per contract</t>
  </si>
  <si>
    <t>1000 km *5 mdl/per km</t>
  </si>
  <si>
    <t xml:space="preserve">100 publicatii xxx *30 mdl </t>
  </si>
  <si>
    <t xml:space="preserve">Consumabile, servicii telefonice, servicii gsm, servicii internet, servicii bancare , etc </t>
  </si>
  <si>
    <t xml:space="preserve"> Eveniment DNM :  xx participanti * xx mdl pt pauza de cafea, arenda salii xx mdl per zi , arenda echipament xx mdl, etc 
 Eveniment DMN :  
 Eveniment DNM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</si>
</sst>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_-* #,##0.00\ _€_-;\-* #,##0.00\ _€_-;_-* &quot;-&quot;??\ _€_-;_-@_-"/>
  </numFmts>
  <fonts count="28" x14ac:knownFonts="1">
    <font>
      <sz val="10"/>
      <name val="Arial"/>
    </font>
    <font>
      <sz val="10"/>
      <name val="Arial Narrow"/>
      <family val="2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</font>
    <font>
      <b/>
      <u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  <charset val="204"/>
    </font>
    <font>
      <b/>
      <u/>
      <sz val="11"/>
      <name val="Arial Narrow"/>
      <family val="2"/>
      <charset val="204"/>
    </font>
    <font>
      <sz val="10"/>
      <color theme="0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4" fillId="0" borderId="0" applyFont="0" applyFill="0" applyBorder="0" applyAlignment="0" applyProtection="0"/>
    <xf numFmtId="0" fontId="25" fillId="0" borderId="0"/>
    <xf numFmtId="0" fontId="16" fillId="0" borderId="0"/>
    <xf numFmtId="165" fontId="16" fillId="0" borderId="0" applyFont="0" applyFill="0" applyBorder="0" applyAlignment="0" applyProtection="0"/>
    <xf numFmtId="0" fontId="8" fillId="0" borderId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0" fillId="0" borderId="0" xfId="0" applyFont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center"/>
      <protection hidden="1"/>
    </xf>
    <xf numFmtId="4" fontId="2" fillId="0" borderId="2" xfId="0" applyNumberFormat="1" applyFont="1" applyBorder="1" applyProtection="1">
      <protection hidden="1"/>
    </xf>
    <xf numFmtId="0" fontId="3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4" fillId="0" borderId="0" xfId="0" applyFont="1" applyProtection="1">
      <protection hidden="1"/>
    </xf>
    <xf numFmtId="0" fontId="11" fillId="2" borderId="2" xfId="0" applyFont="1" applyFill="1" applyBorder="1" applyAlignment="1" applyProtection="1">
      <alignment horizontal="center" wrapText="1"/>
      <protection hidden="1"/>
    </xf>
    <xf numFmtId="0" fontId="11" fillId="0" borderId="2" xfId="0" applyFont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locked="0"/>
    </xf>
    <xf numFmtId="4" fontId="14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5" xfId="0" applyFont="1" applyBorder="1" applyProtection="1">
      <protection hidden="1"/>
    </xf>
    <xf numFmtId="0" fontId="15" fillId="0" borderId="0" xfId="0" applyFont="1" applyProtection="1"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2" fillId="0" borderId="5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1" fillId="0" borderId="2" xfId="0" applyFont="1" applyBorder="1" applyProtection="1">
      <protection hidden="1"/>
    </xf>
    <xf numFmtId="0" fontId="16" fillId="0" borderId="0" xfId="0" applyFont="1" applyAlignment="1" applyProtection="1">
      <alignment vertical="top" wrapText="1"/>
      <protection hidden="1"/>
    </xf>
    <xf numFmtId="4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8" fillId="0" borderId="0" xfId="0" applyFont="1" applyProtection="1">
      <protection hidden="1"/>
    </xf>
    <xf numFmtId="49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2" fillId="0" borderId="19" xfId="0" applyFont="1" applyBorder="1" applyProtection="1">
      <protection hidden="1"/>
    </xf>
    <xf numFmtId="4" fontId="2" fillId="0" borderId="20" xfId="0" applyNumberFormat="1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16" fillId="3" borderId="14" xfId="0" applyFont="1" applyFill="1" applyBorder="1" applyAlignment="1" applyProtection="1">
      <alignment horizontal="center" vertical="center" wrapText="1"/>
      <protection hidden="1"/>
    </xf>
    <xf numFmtId="0" fontId="16" fillId="3" borderId="13" xfId="0" applyFont="1" applyFill="1" applyBorder="1" applyAlignment="1" applyProtection="1">
      <alignment horizontal="center" vertical="center" wrapText="1"/>
      <protection hidden="1"/>
    </xf>
    <xf numFmtId="0" fontId="16" fillId="3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wrapText="1"/>
      <protection hidden="1"/>
    </xf>
    <xf numFmtId="0" fontId="9" fillId="0" borderId="0" xfId="0" applyFont="1" applyAlignment="1" applyProtection="1">
      <alignment horizontal="center"/>
      <protection locked="0"/>
    </xf>
    <xf numFmtId="4" fontId="1" fillId="4" borderId="16" xfId="0" applyNumberFormat="1" applyFont="1" applyFill="1" applyBorder="1" applyProtection="1">
      <protection locked="0"/>
    </xf>
    <xf numFmtId="4" fontId="1" fillId="4" borderId="1" xfId="0" applyNumberFormat="1" applyFont="1" applyFill="1" applyBorder="1" applyProtection="1">
      <protection locked="0"/>
    </xf>
    <xf numFmtId="0" fontId="19" fillId="0" borderId="0" xfId="0" applyFont="1" applyProtection="1"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49" fontId="20" fillId="0" borderId="16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hidden="1"/>
    </xf>
    <xf numFmtId="0" fontId="21" fillId="0" borderId="2" xfId="0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right" wrapText="1"/>
      <protection hidden="1"/>
    </xf>
    <xf numFmtId="0" fontId="20" fillId="0" borderId="0" xfId="0" applyFont="1" applyAlignment="1" applyProtection="1">
      <alignment horizontal="left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3" fillId="0" borderId="0" xfId="0" applyFont="1" applyProtection="1">
      <protection hidden="1"/>
    </xf>
    <xf numFmtId="0" fontId="13" fillId="5" borderId="8" xfId="0" applyFont="1" applyFill="1" applyBorder="1" applyAlignment="1" applyProtection="1">
      <alignment horizontal="center" vertical="top" wrapText="1"/>
      <protection hidden="1"/>
    </xf>
    <xf numFmtId="0" fontId="13" fillId="5" borderId="9" xfId="0" applyFont="1" applyFill="1" applyBorder="1" applyAlignment="1" applyProtection="1">
      <alignment horizontal="center" vertical="top" wrapText="1"/>
      <protection hidden="1"/>
    </xf>
    <xf numFmtId="0" fontId="13" fillId="5" borderId="10" xfId="0" applyFont="1" applyFill="1" applyBorder="1" applyAlignment="1" applyProtection="1">
      <alignment horizontal="center" vertical="top" wrapText="1"/>
      <protection hidden="1"/>
    </xf>
    <xf numFmtId="0" fontId="13" fillId="5" borderId="1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left" vertical="center"/>
    </xf>
    <xf numFmtId="0" fontId="3" fillId="5" borderId="12" xfId="0" applyFont="1" applyFill="1" applyBorder="1" applyAlignment="1" applyProtection="1">
      <alignment horizontal="center" vertical="center" wrapText="1"/>
      <protection hidden="1"/>
    </xf>
    <xf numFmtId="0" fontId="3" fillId="5" borderId="13" xfId="0" applyFont="1" applyFill="1" applyBorder="1" applyAlignment="1" applyProtection="1">
      <alignment horizontal="center" vertical="center" wrapText="1"/>
      <protection hidden="1"/>
    </xf>
    <xf numFmtId="0" fontId="3" fillId="5" borderId="14" xfId="0" applyFont="1" applyFill="1" applyBorder="1" applyAlignment="1" applyProtection="1">
      <alignment horizontal="center" vertical="center" wrapText="1"/>
      <protection hidden="1"/>
    </xf>
    <xf numFmtId="0" fontId="21" fillId="5" borderId="13" xfId="0" applyFont="1" applyFill="1" applyBorder="1" applyAlignment="1" applyProtection="1">
      <alignment horizontal="center" vertical="center" wrapText="1"/>
      <protection hidden="1"/>
    </xf>
    <xf numFmtId="4" fontId="3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5" xfId="0" applyFont="1" applyBorder="1" applyProtection="1">
      <protection hidden="1"/>
    </xf>
    <xf numFmtId="49" fontId="1" fillId="0" borderId="21" xfId="0" applyNumberFormat="1" applyFont="1" applyBorder="1" applyAlignment="1" applyProtection="1">
      <alignment horizontal="right"/>
      <protection locked="0"/>
    </xf>
    <xf numFmtId="0" fontId="1" fillId="0" borderId="21" xfId="0" applyFont="1" applyBorder="1" applyProtection="1">
      <protection locked="0"/>
    </xf>
    <xf numFmtId="164" fontId="1" fillId="0" borderId="21" xfId="0" applyNumberFormat="1" applyFont="1" applyBorder="1" applyProtection="1">
      <protection locked="0"/>
    </xf>
    <xf numFmtId="4" fontId="1" fillId="4" borderId="21" xfId="0" applyNumberFormat="1" applyFont="1" applyFill="1" applyBorder="1" applyProtection="1">
      <protection locked="0"/>
    </xf>
    <xf numFmtId="4" fontId="2" fillId="0" borderId="36" xfId="0" applyNumberFormat="1" applyFont="1" applyBorder="1" applyProtection="1">
      <protection hidden="1"/>
    </xf>
    <xf numFmtId="4" fontId="3" fillId="5" borderId="34" xfId="0" applyNumberFormat="1" applyFont="1" applyFill="1" applyBorder="1" applyProtection="1">
      <protection hidden="1"/>
    </xf>
    <xf numFmtId="0" fontId="3" fillId="5" borderId="22" xfId="0" applyFont="1" applyFill="1" applyBorder="1" applyAlignment="1" applyProtection="1">
      <alignment horizontal="right"/>
      <protection hidden="1"/>
    </xf>
    <xf numFmtId="4" fontId="9" fillId="5" borderId="34" xfId="0" applyNumberFormat="1" applyFont="1" applyFill="1" applyBorder="1" applyProtection="1">
      <protection hidden="1"/>
    </xf>
    <xf numFmtId="0" fontId="16" fillId="0" borderId="1" xfId="0" applyFont="1" applyBorder="1"/>
    <xf numFmtId="0" fontId="6" fillId="3" borderId="14" xfId="0" applyFont="1" applyFill="1" applyBorder="1" applyAlignment="1">
      <alignment horizontal="left" vertical="center" wrapText="1"/>
    </xf>
    <xf numFmtId="0" fontId="13" fillId="5" borderId="25" xfId="0" applyFont="1" applyFill="1" applyBorder="1" applyAlignment="1" applyProtection="1">
      <alignment horizontal="center" vertical="center" wrapText="1"/>
      <protection hidden="1"/>
    </xf>
    <xf numFmtId="0" fontId="13" fillId="5" borderId="27" xfId="0" applyFont="1" applyFill="1" applyBorder="1" applyAlignment="1" applyProtection="1">
      <alignment horizontal="center" vertical="center" wrapText="1"/>
      <protection hidden="1"/>
    </xf>
    <xf numFmtId="0" fontId="16" fillId="5" borderId="12" xfId="0" applyFont="1" applyFill="1" applyBorder="1" applyAlignment="1" applyProtection="1">
      <alignment vertical="center" wrapText="1"/>
      <protection hidden="1"/>
    </xf>
    <xf numFmtId="0" fontId="16" fillId="5" borderId="13" xfId="0" applyFont="1" applyFill="1" applyBorder="1" applyAlignment="1" applyProtection="1">
      <alignment vertical="center" wrapText="1"/>
      <protection hidden="1"/>
    </xf>
    <xf numFmtId="0" fontId="11" fillId="5" borderId="14" xfId="0" applyFont="1" applyFill="1" applyBorder="1" applyAlignment="1" applyProtection="1">
      <alignment horizontal="right" vertical="center" wrapText="1"/>
      <protection hidden="1"/>
    </xf>
    <xf numFmtId="4" fontId="11" fillId="5" borderId="13" xfId="0" applyNumberFormat="1" applyFont="1" applyFill="1" applyBorder="1" applyAlignment="1" applyProtection="1">
      <alignment vertical="center" wrapText="1"/>
      <protection hidden="1"/>
    </xf>
    <xf numFmtId="9" fontId="11" fillId="5" borderId="6" xfId="1" applyFont="1" applyFill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0" fillId="0" borderId="1" xfId="0" applyBorder="1" applyProtection="1">
      <protection hidden="1"/>
    </xf>
    <xf numFmtId="4" fontId="0" fillId="0" borderId="1" xfId="0" applyNumberFormat="1" applyBorder="1" applyProtection="1">
      <protection hidden="1"/>
    </xf>
    <xf numFmtId="0" fontId="0" fillId="0" borderId="7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10" xfId="0" applyBorder="1" applyProtection="1">
      <protection hidden="1"/>
    </xf>
    <xf numFmtId="4" fontId="0" fillId="0" borderId="10" xfId="0" applyNumberFormat="1" applyBorder="1" applyProtection="1">
      <protection hidden="1"/>
    </xf>
    <xf numFmtId="0" fontId="0" fillId="0" borderId="19" xfId="0" applyBorder="1" applyProtection="1">
      <protection hidden="1"/>
    </xf>
    <xf numFmtId="0" fontId="13" fillId="0" borderId="16" xfId="0" applyFont="1" applyBorder="1" applyProtection="1">
      <protection hidden="1"/>
    </xf>
    <xf numFmtId="0" fontId="13" fillId="5" borderId="13" xfId="0" applyFont="1" applyFill="1" applyBorder="1" applyAlignment="1" applyProtection="1">
      <alignment horizontal="right"/>
      <protection hidden="1"/>
    </xf>
    <xf numFmtId="0" fontId="13" fillId="5" borderId="6" xfId="0" applyFont="1" applyFill="1" applyBorder="1" applyAlignment="1" applyProtection="1">
      <alignment horizontal="right"/>
      <protection hidden="1"/>
    </xf>
    <xf numFmtId="0" fontId="13" fillId="3" borderId="1" xfId="0" applyFont="1" applyFill="1" applyBorder="1"/>
    <xf numFmtId="0" fontId="8" fillId="8" borderId="1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6" fillId="0" borderId="0" xfId="0" applyFont="1" applyProtection="1">
      <protection hidden="1"/>
    </xf>
    <xf numFmtId="4" fontId="16" fillId="9" borderId="16" xfId="0" applyNumberFormat="1" applyFont="1" applyFill="1" applyBorder="1" applyAlignment="1" applyProtection="1">
      <alignment horizontal="right" vertical="center" wrapText="1"/>
      <protection hidden="1"/>
    </xf>
    <xf numFmtId="0" fontId="13" fillId="4" borderId="16" xfId="0" applyFont="1" applyFill="1" applyBorder="1" applyAlignment="1" applyProtection="1">
      <alignment horizontal="center" vertical="center" wrapText="1"/>
      <protection hidden="1"/>
    </xf>
    <xf numFmtId="4" fontId="8" fillId="4" borderId="16" xfId="0" applyNumberFormat="1" applyFont="1" applyFill="1" applyBorder="1" applyAlignment="1">
      <alignment vertical="center"/>
    </xf>
    <xf numFmtId="3" fontId="8" fillId="4" borderId="16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3" fontId="8" fillId="4" borderId="1" xfId="0" applyNumberFormat="1" applyFont="1" applyFill="1" applyBorder="1" applyAlignment="1">
      <alignment vertical="center"/>
    </xf>
    <xf numFmtId="0" fontId="13" fillId="4" borderId="21" xfId="0" applyFont="1" applyFill="1" applyBorder="1" applyAlignment="1" applyProtection="1">
      <alignment horizontal="center" vertical="center" wrapText="1"/>
      <protection hidden="1"/>
    </xf>
    <xf numFmtId="4" fontId="8" fillId="4" borderId="21" xfId="0" applyNumberFormat="1" applyFont="1" applyFill="1" applyBorder="1" applyAlignment="1">
      <alignment vertical="center"/>
    </xf>
    <xf numFmtId="4" fontId="16" fillId="8" borderId="16" xfId="0" applyNumberFormat="1" applyFont="1" applyFill="1" applyBorder="1" applyAlignment="1" applyProtection="1">
      <alignment horizontal="right" vertical="center" wrapText="1"/>
      <protection hidden="1"/>
    </xf>
    <xf numFmtId="9" fontId="16" fillId="8" borderId="20" xfId="1" applyFont="1" applyFill="1" applyBorder="1" applyAlignment="1" applyProtection="1">
      <alignment horizontal="right" vertical="center" wrapText="1"/>
      <protection hidden="1"/>
    </xf>
    <xf numFmtId="0" fontId="13" fillId="5" borderId="40" xfId="0" applyFont="1" applyFill="1" applyBorder="1" applyAlignment="1" applyProtection="1">
      <alignment horizontal="center" vertical="top" wrapText="1"/>
      <protection hidden="1"/>
    </xf>
    <xf numFmtId="0" fontId="13" fillId="5" borderId="41" xfId="0" applyFont="1" applyFill="1" applyBorder="1" applyAlignment="1" applyProtection="1">
      <alignment horizontal="center" vertical="top" wrapText="1"/>
      <protection hidden="1"/>
    </xf>
    <xf numFmtId="4" fontId="16" fillId="8" borderId="42" xfId="0" applyNumberFormat="1" applyFont="1" applyFill="1" applyBorder="1" applyAlignment="1" applyProtection="1">
      <alignment horizontal="right" vertical="center" wrapText="1"/>
      <protection hidden="1"/>
    </xf>
    <xf numFmtId="4" fontId="11" fillId="5" borderId="14" xfId="0" applyNumberFormat="1" applyFont="1" applyFill="1" applyBorder="1" applyAlignment="1" applyProtection="1">
      <alignment vertical="center" wrapText="1"/>
      <protection hidden="1"/>
    </xf>
    <xf numFmtId="0" fontId="16" fillId="3" borderId="43" xfId="0" applyFont="1" applyFill="1" applyBorder="1" applyAlignment="1" applyProtection="1">
      <alignment horizontal="center" vertical="center" wrapText="1"/>
      <protection hidden="1"/>
    </xf>
    <xf numFmtId="4" fontId="11" fillId="5" borderId="6" xfId="0" applyNumberFormat="1" applyFont="1" applyFill="1" applyBorder="1" applyAlignment="1" applyProtection="1">
      <alignment vertical="center" wrapText="1"/>
      <protection hidden="1"/>
    </xf>
    <xf numFmtId="4" fontId="13" fillId="4" borderId="20" xfId="0" applyNumberFormat="1" applyFont="1" applyFill="1" applyBorder="1" applyAlignment="1">
      <alignment vertical="center"/>
    </xf>
    <xf numFmtId="9" fontId="0" fillId="0" borderId="20" xfId="1" applyFont="1" applyBorder="1" applyProtection="1">
      <protection hidden="1"/>
    </xf>
    <xf numFmtId="9" fontId="0" fillId="0" borderId="38" xfId="1" applyFont="1" applyBorder="1" applyProtection="1">
      <protection hidden="1"/>
    </xf>
    <xf numFmtId="9" fontId="0" fillId="0" borderId="11" xfId="1" applyFont="1" applyBorder="1" applyProtection="1">
      <protection hidden="1"/>
    </xf>
    <xf numFmtId="4" fontId="13" fillId="0" borderId="16" xfId="0" applyNumberFormat="1" applyFont="1" applyBorder="1" applyProtection="1">
      <protection hidden="1"/>
    </xf>
    <xf numFmtId="0" fontId="27" fillId="0" borderId="34" xfId="0" applyFont="1" applyBorder="1" applyAlignment="1">
      <alignment horizontal="justify"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21" xfId="0" applyNumberFormat="1" applyFont="1" applyFill="1" applyBorder="1" applyAlignment="1">
      <alignment vertical="center" wrapText="1"/>
    </xf>
    <xf numFmtId="0" fontId="13" fillId="0" borderId="16" xfId="0" applyFont="1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44" xfId="0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6" fillId="3" borderId="3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 applyProtection="1">
      <alignment horizontal="center" vertical="center" wrapText="1"/>
      <protection hidden="1"/>
    </xf>
    <xf numFmtId="0" fontId="13" fillId="5" borderId="18" xfId="0" applyFont="1" applyFill="1" applyBorder="1" applyAlignment="1" applyProtection="1">
      <alignment horizontal="center" vertical="center" wrapText="1"/>
      <protection hidden="1"/>
    </xf>
    <xf numFmtId="0" fontId="13" fillId="5" borderId="24" xfId="0" applyFont="1" applyFill="1" applyBorder="1" applyAlignment="1" applyProtection="1">
      <alignment horizontal="center" vertical="center" wrapText="1"/>
      <protection hidden="1"/>
    </xf>
    <xf numFmtId="0" fontId="13" fillId="5" borderId="25" xfId="0" applyFont="1" applyFill="1" applyBorder="1" applyAlignment="1" applyProtection="1">
      <alignment horizontal="center" vertical="center" wrapText="1"/>
      <protection hidden="1"/>
    </xf>
    <xf numFmtId="0" fontId="13" fillId="5" borderId="26" xfId="0" applyFont="1" applyFill="1" applyBorder="1" applyAlignment="1" applyProtection="1">
      <alignment horizontal="center" vertical="center" wrapText="1"/>
      <protection hidden="1"/>
    </xf>
    <xf numFmtId="0" fontId="13" fillId="5" borderId="27" xfId="0" applyFont="1" applyFill="1" applyBorder="1" applyAlignment="1" applyProtection="1">
      <alignment horizontal="center" vertical="center" wrapText="1"/>
      <protection hidden="1"/>
    </xf>
    <xf numFmtId="0" fontId="13" fillId="5" borderId="31" xfId="0" applyFont="1" applyFill="1" applyBorder="1" applyAlignment="1" applyProtection="1">
      <alignment horizontal="center"/>
      <protection hidden="1"/>
    </xf>
    <xf numFmtId="0" fontId="13" fillId="5" borderId="22" xfId="0" applyFont="1" applyFill="1" applyBorder="1" applyAlignment="1" applyProtection="1">
      <alignment horizontal="center"/>
      <protection hidden="1"/>
    </xf>
    <xf numFmtId="0" fontId="13" fillId="5" borderId="14" xfId="0" applyFont="1" applyFill="1" applyBorder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 wrapText="1"/>
      <protection hidden="1"/>
    </xf>
    <xf numFmtId="0" fontId="9" fillId="0" borderId="28" xfId="0" applyFont="1" applyBorder="1" applyAlignment="1" applyProtection="1">
      <alignment horizontal="left"/>
      <protection hidden="1"/>
    </xf>
    <xf numFmtId="0" fontId="9" fillId="0" borderId="32" xfId="0" applyFont="1" applyBorder="1" applyAlignment="1" applyProtection="1">
      <alignment horizontal="left"/>
      <protection hidden="1"/>
    </xf>
    <xf numFmtId="0" fontId="9" fillId="0" borderId="15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left"/>
      <protection locked="0"/>
    </xf>
    <xf numFmtId="0" fontId="13" fillId="5" borderId="33" xfId="0" applyFont="1" applyFill="1" applyBorder="1" applyAlignment="1" applyProtection="1">
      <alignment horizontal="center" vertical="center" wrapText="1"/>
      <protection hidden="1"/>
    </xf>
    <xf numFmtId="0" fontId="13" fillId="5" borderId="17" xfId="0" applyFont="1" applyFill="1" applyBorder="1" applyAlignment="1" applyProtection="1">
      <alignment horizontal="center" vertical="center" wrapText="1"/>
      <protection hidden="1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11" fillId="5" borderId="29" xfId="0" applyFont="1" applyFill="1" applyBorder="1" applyAlignment="1" applyProtection="1">
      <alignment horizontal="right" vertical="center" wrapText="1"/>
      <protection hidden="1"/>
    </xf>
    <xf numFmtId="0" fontId="11" fillId="5" borderId="14" xfId="0" applyFont="1" applyFill="1" applyBorder="1" applyAlignment="1" applyProtection="1">
      <alignment horizontal="right" vertical="center" wrapText="1"/>
      <protection hidden="1"/>
    </xf>
    <xf numFmtId="0" fontId="8" fillId="4" borderId="37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left"/>
      <protection hidden="1"/>
    </xf>
    <xf numFmtId="0" fontId="4" fillId="0" borderId="30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 wrapText="1"/>
      <protection hidden="1"/>
    </xf>
    <xf numFmtId="0" fontId="3" fillId="5" borderId="12" xfId="0" applyFont="1" applyFill="1" applyBorder="1" applyAlignment="1" applyProtection="1">
      <alignment horizontal="right"/>
      <protection hidden="1"/>
    </xf>
    <xf numFmtId="0" fontId="3" fillId="5" borderId="13" xfId="0" applyFont="1" applyFill="1" applyBorder="1" applyAlignment="1" applyProtection="1">
      <alignment horizontal="right"/>
      <protection hidden="1"/>
    </xf>
    <xf numFmtId="0" fontId="3" fillId="5" borderId="29" xfId="0" applyFont="1" applyFill="1" applyBorder="1" applyAlignment="1" applyProtection="1">
      <alignment horizontal="right"/>
      <protection hidden="1"/>
    </xf>
    <xf numFmtId="0" fontId="3" fillId="0" borderId="12" xfId="0" applyFont="1" applyBorder="1" applyAlignment="1" applyProtection="1">
      <alignment horizontal="right"/>
      <protection hidden="1"/>
    </xf>
    <xf numFmtId="0" fontId="3" fillId="0" borderId="14" xfId="0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right"/>
      <protection hidden="1"/>
    </xf>
    <xf numFmtId="0" fontId="4" fillId="0" borderId="28" xfId="0" applyFont="1" applyBorder="1" applyAlignment="1" applyProtection="1">
      <alignment horizontal="left"/>
      <protection hidden="1"/>
    </xf>
    <xf numFmtId="0" fontId="4" fillId="0" borderId="32" xfId="0" applyFont="1" applyBorder="1" applyAlignment="1" applyProtection="1">
      <alignment horizontal="left"/>
      <protection hidden="1"/>
    </xf>
    <xf numFmtId="0" fontId="4" fillId="0" borderId="15" xfId="0" applyFont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</cellXfs>
  <cellStyles count="8">
    <cellStyle name="40% - Accent4 2" xfId="7" xr:uid="{00000000-0005-0000-0000-000000000000}"/>
    <cellStyle name="Bad 2" xfId="6" xr:uid="{00000000-0005-0000-0000-000001000000}"/>
    <cellStyle name="Komma 2" xfId="4" xr:uid="{00000000-0005-0000-0000-000002000000}"/>
    <cellStyle name="Normal" xfId="0" builtinId="0"/>
    <cellStyle name="Normal 2" xfId="5" xr:uid="{00000000-0005-0000-0000-000003000000}"/>
    <cellStyle name="Normal 3" xfId="2" xr:uid="{00000000-0005-0000-0000-000004000000}"/>
    <cellStyle name="Procent" xfId="1" builtinId="5"/>
    <cellStyle name="Standard 2" xfId="3" xr:uid="{00000000-0005-0000-0000-000005000000}"/>
  </cellStyles>
  <dxfs count="0"/>
  <tableStyles count="0" defaultTableStyle="TableStyleMedium2" defaultPivotStyle="PivotStyleLight16"/>
  <colors>
    <mruColors>
      <color rgb="FFFFFFCC"/>
      <color rgb="FFCCFFCC"/>
      <color rgb="FFFF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105833</xdr:rowOff>
    </xdr:from>
    <xdr:to>
      <xdr:col>2</xdr:col>
      <xdr:colOff>863177</xdr:colOff>
      <xdr:row>3</xdr:row>
      <xdr:rowOff>11430</xdr:rowOff>
    </xdr:to>
    <xdr:pic>
      <xdr:nvPicPr>
        <xdr:cNvPr id="2" name="Picture 1" descr="Sweden_logotype_Romania">
          <a:extLst>
            <a:ext uri="{FF2B5EF4-FFF2-40B4-BE49-F238E27FC236}">
              <a16:creationId xmlns:a16="http://schemas.microsoft.com/office/drawing/2014/main" id="{E8D4ED57-18B1-1DAB-6F7C-D82F0EC6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105833"/>
          <a:ext cx="166751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222251</xdr:colOff>
      <xdr:row>0</xdr:row>
      <xdr:rowOff>63500</xdr:rowOff>
    </xdr:from>
    <xdr:to>
      <xdr:col>3</xdr:col>
      <xdr:colOff>879476</xdr:colOff>
      <xdr:row>3</xdr:row>
      <xdr:rowOff>11642</xdr:rowOff>
    </xdr:to>
    <xdr:pic>
      <xdr:nvPicPr>
        <xdr:cNvPr id="4" name="Picture 3" descr="O imagine care conține siglă&#10;&#10;Descriere generată automat">
          <a:extLst>
            <a:ext uri="{FF2B5EF4-FFF2-40B4-BE49-F238E27FC236}">
              <a16:creationId xmlns:a16="http://schemas.microsoft.com/office/drawing/2014/main" id="{C7795191-3384-809E-78F3-EB1C2E91F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8084" y="63500"/>
          <a:ext cx="657225" cy="530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2190750</xdr:colOff>
      <xdr:row>0</xdr:row>
      <xdr:rowOff>42333</xdr:rowOff>
    </xdr:from>
    <xdr:to>
      <xdr:col>6</xdr:col>
      <xdr:colOff>65405</xdr:colOff>
      <xdr:row>3</xdr:row>
      <xdr:rowOff>52705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BC31D1-B14F-36EF-BB86-580236748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42333"/>
          <a:ext cx="1367155" cy="592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200025</xdr:rowOff>
    </xdr:from>
    <xdr:to>
      <xdr:col>1</xdr:col>
      <xdr:colOff>934085</xdr:colOff>
      <xdr:row>3</xdr:row>
      <xdr:rowOff>106680</xdr:rowOff>
    </xdr:to>
    <xdr:pic>
      <xdr:nvPicPr>
        <xdr:cNvPr id="3" name="Picture 2" descr="Sweden_logotype_Romania">
          <a:extLst>
            <a:ext uri="{FF2B5EF4-FFF2-40B4-BE49-F238E27FC236}">
              <a16:creationId xmlns:a16="http://schemas.microsoft.com/office/drawing/2014/main" id="{0A31B66D-136C-4445-9518-BC9F8F270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166751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47625</xdr:rowOff>
    </xdr:from>
    <xdr:to>
      <xdr:col>4</xdr:col>
      <xdr:colOff>600075</xdr:colOff>
      <xdr:row>2</xdr:row>
      <xdr:rowOff>158750</xdr:rowOff>
    </xdr:to>
    <xdr:pic>
      <xdr:nvPicPr>
        <xdr:cNvPr id="4" name="Picture 3" descr="O imagine care conține siglă&#10;&#10;Descriere generată automat">
          <a:extLst>
            <a:ext uri="{FF2B5EF4-FFF2-40B4-BE49-F238E27FC236}">
              <a16:creationId xmlns:a16="http://schemas.microsoft.com/office/drawing/2014/main" id="{9BDF3268-9855-465A-9554-A11874C2C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3450" y="47625"/>
          <a:ext cx="657225" cy="530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1400175</xdr:colOff>
      <xdr:row>0</xdr:row>
      <xdr:rowOff>47625</xdr:rowOff>
    </xdr:from>
    <xdr:to>
      <xdr:col>7</xdr:col>
      <xdr:colOff>2767330</xdr:colOff>
      <xdr:row>3</xdr:row>
      <xdr:rowOff>59055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B60DE4-55F9-47DA-8014-B05994AD9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47625"/>
          <a:ext cx="1367155" cy="592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1</xdr:col>
      <xdr:colOff>1000760</xdr:colOff>
      <xdr:row>3</xdr:row>
      <xdr:rowOff>30480</xdr:rowOff>
    </xdr:to>
    <xdr:pic>
      <xdr:nvPicPr>
        <xdr:cNvPr id="3" name="Picture 2" descr="Sweden_logotype_Romania">
          <a:extLst>
            <a:ext uri="{FF2B5EF4-FFF2-40B4-BE49-F238E27FC236}">
              <a16:creationId xmlns:a16="http://schemas.microsoft.com/office/drawing/2014/main" id="{3C2117A8-172E-4050-A559-69275E629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66751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85725</xdr:colOff>
      <xdr:row>0</xdr:row>
      <xdr:rowOff>76200</xdr:rowOff>
    </xdr:from>
    <xdr:to>
      <xdr:col>3</xdr:col>
      <xdr:colOff>742950</xdr:colOff>
      <xdr:row>3</xdr:row>
      <xdr:rowOff>25400</xdr:rowOff>
    </xdr:to>
    <xdr:pic>
      <xdr:nvPicPr>
        <xdr:cNvPr id="5" name="Picture 4" descr="O imagine care conține siglă&#10;&#10;Descriere generată automat">
          <a:extLst>
            <a:ext uri="{FF2B5EF4-FFF2-40B4-BE49-F238E27FC236}">
              <a16:creationId xmlns:a16="http://schemas.microsoft.com/office/drawing/2014/main" id="{24FC26D2-9BA6-4CD7-B2B0-A159D25A3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19550" y="76200"/>
          <a:ext cx="657225" cy="530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247650</xdr:colOff>
      <xdr:row>0</xdr:row>
      <xdr:rowOff>57150</xdr:rowOff>
    </xdr:from>
    <xdr:to>
      <xdr:col>7</xdr:col>
      <xdr:colOff>1614805</xdr:colOff>
      <xdr:row>3</xdr:row>
      <xdr:rowOff>68580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E275545-C147-49F3-A18E-15465E23C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57150"/>
          <a:ext cx="1367155" cy="592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showGridLines="0" tabSelected="1" topLeftCell="A14" zoomScale="90" zoomScaleNormal="90" workbookViewId="0">
      <selection activeCell="E20" sqref="E20"/>
    </sheetView>
  </sheetViews>
  <sheetFormatPr defaultColWidth="9.140625" defaultRowHeight="12.75" outlineLevelCol="1" x14ac:dyDescent="0.2"/>
  <cols>
    <col min="1" max="1" width="3.140625" style="34" bestFit="1" customWidth="1"/>
    <col min="2" max="2" width="10.42578125" style="34" customWidth="1"/>
    <col min="3" max="3" width="45" style="34" bestFit="1" customWidth="1"/>
    <col min="4" max="4" width="13.7109375" style="34" customWidth="1"/>
    <col min="5" max="5" width="39.85546875" style="34" customWidth="1"/>
    <col min="6" max="6" width="12.5703125" style="34" customWidth="1"/>
    <col min="7" max="7" width="16" style="34" customWidth="1"/>
    <col min="8" max="9" width="19.42578125" style="34" customWidth="1"/>
    <col min="10" max="14" width="19.42578125" style="34" customWidth="1" outlineLevel="1"/>
    <col min="15" max="16384" width="9.140625" style="34"/>
  </cols>
  <sheetData>
    <row r="1" spans="1:14" s="1" customFormat="1" ht="16.5" thickBot="1" x14ac:dyDescent="0.3">
      <c r="I1" s="29" t="s">
        <v>0</v>
      </c>
      <c r="N1" s="29"/>
    </row>
    <row r="2" spans="1:14" s="1" customFormat="1" ht="16.5" thickBot="1" x14ac:dyDescent="0.25">
      <c r="H2" s="143" t="s">
        <v>162</v>
      </c>
      <c r="L2" s="1" t="s">
        <v>146</v>
      </c>
    </row>
    <row r="3" spans="1:14" s="1" customForma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1" customFormat="1" x14ac:dyDescent="0.2">
      <c r="L4" s="1" t="s">
        <v>145</v>
      </c>
    </row>
    <row r="5" spans="1:14" s="1" customFormat="1" ht="25.5" customHeight="1" x14ac:dyDescent="0.3">
      <c r="A5" s="44" t="s">
        <v>141</v>
      </c>
      <c r="B5" s="2"/>
      <c r="C5" s="2"/>
      <c r="D5" s="3"/>
      <c r="E5" s="3"/>
      <c r="F5" s="3"/>
      <c r="G5" s="3"/>
      <c r="H5" s="3"/>
      <c r="I5" s="33"/>
      <c r="J5" s="3"/>
      <c r="K5" s="3"/>
      <c r="L5" s="3"/>
      <c r="M5" s="3"/>
      <c r="N5" s="3"/>
    </row>
    <row r="6" spans="1:14" s="1" customForma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1" customFormat="1" x14ac:dyDescent="0.2">
      <c r="A7" s="22" t="s">
        <v>3</v>
      </c>
      <c r="B7" s="22"/>
      <c r="C7" s="22"/>
      <c r="D7" s="166"/>
      <c r="E7" s="167"/>
      <c r="F7" s="167"/>
      <c r="G7" s="167"/>
      <c r="H7" s="167"/>
      <c r="I7" s="167"/>
      <c r="J7" s="167"/>
      <c r="K7" s="167"/>
      <c r="L7" s="167"/>
      <c r="M7" s="167"/>
      <c r="N7" s="168"/>
    </row>
    <row r="8" spans="1:14" s="1" customFormat="1" x14ac:dyDescent="0.2">
      <c r="A8" s="179" t="s">
        <v>1</v>
      </c>
      <c r="B8" s="179"/>
      <c r="C8" s="180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s="1" customFormat="1" x14ac:dyDescent="0.2">
      <c r="A9" s="22" t="s">
        <v>2</v>
      </c>
      <c r="B9" s="22"/>
      <c r="C9" s="2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2">
      <c r="A10" s="22" t="s">
        <v>142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spans="1:14" x14ac:dyDescent="0.2">
      <c r="A11" s="22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</row>
    <row r="13" spans="1:14" ht="13.5" thickBot="1" x14ac:dyDescent="0.25">
      <c r="N13" s="35"/>
    </row>
    <row r="14" spans="1:14" ht="55.5" customHeight="1" x14ac:dyDescent="0.2">
      <c r="A14" s="170" t="s">
        <v>5</v>
      </c>
      <c r="B14" s="156" t="s">
        <v>6</v>
      </c>
      <c r="C14" s="158" t="s">
        <v>7</v>
      </c>
      <c r="D14" s="159"/>
      <c r="E14" s="97" t="s">
        <v>8</v>
      </c>
      <c r="F14" s="74" t="s">
        <v>9</v>
      </c>
      <c r="G14" s="74" t="s">
        <v>10</v>
      </c>
      <c r="H14" s="74" t="s">
        <v>11</v>
      </c>
      <c r="I14" s="75" t="s">
        <v>12</v>
      </c>
      <c r="J14" s="132" t="s">
        <v>134</v>
      </c>
      <c r="K14" s="74" t="s">
        <v>135</v>
      </c>
      <c r="L14" s="74" t="s">
        <v>138</v>
      </c>
      <c r="M14" s="74" t="s">
        <v>136</v>
      </c>
      <c r="N14" s="75" t="s">
        <v>13</v>
      </c>
    </row>
    <row r="15" spans="1:14" ht="13.5" thickBot="1" x14ac:dyDescent="0.25">
      <c r="A15" s="171"/>
      <c r="B15" s="157"/>
      <c r="C15" s="160"/>
      <c r="D15" s="161"/>
      <c r="E15" s="98"/>
      <c r="F15" s="76"/>
      <c r="G15" s="76" t="s">
        <v>15</v>
      </c>
      <c r="H15" s="76" t="s">
        <v>15</v>
      </c>
      <c r="I15" s="77" t="s">
        <v>137</v>
      </c>
      <c r="J15" s="133" t="s">
        <v>19</v>
      </c>
      <c r="K15" s="76" t="s">
        <v>21</v>
      </c>
      <c r="L15" s="76" t="s">
        <v>140</v>
      </c>
      <c r="M15" s="76" t="s">
        <v>139</v>
      </c>
      <c r="N15" s="77"/>
    </row>
    <row r="16" spans="1:14" s="42" customFormat="1" ht="16.5" customHeight="1" thickBot="1" x14ac:dyDescent="0.25">
      <c r="A16" s="153" t="s">
        <v>153</v>
      </c>
      <c r="B16" s="154"/>
      <c r="C16" s="154"/>
      <c r="D16" s="154"/>
      <c r="E16" s="154"/>
      <c r="F16" s="155"/>
      <c r="G16" s="96"/>
      <c r="H16" s="96"/>
      <c r="I16" s="136"/>
      <c r="J16" s="54"/>
      <c r="K16" s="55"/>
      <c r="L16" s="55"/>
      <c r="M16" s="55"/>
      <c r="N16" s="56"/>
    </row>
    <row r="17" spans="1:18" ht="25.5" x14ac:dyDescent="0.2">
      <c r="A17" s="116">
        <v>1</v>
      </c>
      <c r="B17" s="122" t="s">
        <v>15</v>
      </c>
      <c r="C17" s="172" t="s">
        <v>16</v>
      </c>
      <c r="D17" s="173"/>
      <c r="E17" s="145" t="s">
        <v>163</v>
      </c>
      <c r="F17" s="123"/>
      <c r="G17" s="124">
        <v>5</v>
      </c>
      <c r="H17" s="123">
        <v>100</v>
      </c>
      <c r="I17" s="138">
        <f>G17*H17</f>
        <v>500</v>
      </c>
      <c r="J17" s="134">
        <f>SUMIF('1 raport financiar'!$F$19:$F$68,'Sumarul și Bugetul'!B17,'1 raport financiar'!$G$19:$G$68)</f>
        <v>0</v>
      </c>
      <c r="K17" s="121">
        <f>SUMIF('2 raport financiar '!F:F,'Sumarul și Bugetul'!B17,'2 raport financiar '!G:G)</f>
        <v>0</v>
      </c>
      <c r="L17" s="130">
        <f>J17+K17</f>
        <v>0</v>
      </c>
      <c r="M17" s="121">
        <f>I17-L17</f>
        <v>500</v>
      </c>
      <c r="N17" s="131">
        <f>IFERROR(L17/I17,0)</f>
        <v>0</v>
      </c>
    </row>
    <row r="18" spans="1:18" ht="43.5" customHeight="1" x14ac:dyDescent="0.2">
      <c r="A18" s="117">
        <v>2</v>
      </c>
      <c r="B18" s="122" t="s">
        <v>14</v>
      </c>
      <c r="C18" s="174" t="s">
        <v>17</v>
      </c>
      <c r="D18" s="174"/>
      <c r="E18" s="144" t="s">
        <v>164</v>
      </c>
      <c r="F18" s="125"/>
      <c r="G18" s="124">
        <v>3</v>
      </c>
      <c r="H18" s="123">
        <v>200</v>
      </c>
      <c r="I18" s="138">
        <f t="shared" ref="I18:I23" si="0">G18*H18</f>
        <v>600</v>
      </c>
      <c r="J18" s="134">
        <f>SUMIF('1 raport financiar'!$F$19:$F$68,'Sumarul și Bugetul'!B18,'1 raport financiar'!$G$19:$G$68)</f>
        <v>50</v>
      </c>
      <c r="K18" s="121">
        <f>SUMIF('2 raport financiar '!F:F,'Sumarul și Bugetul'!B18,'2 raport financiar '!G:G)</f>
        <v>0</v>
      </c>
      <c r="L18" s="130">
        <f t="shared" ref="L18:L23" si="1">J18+K18</f>
        <v>50</v>
      </c>
      <c r="M18" s="121">
        <f t="shared" ref="M18:M23" si="2">I18-L18</f>
        <v>550</v>
      </c>
      <c r="N18" s="131">
        <f t="shared" ref="N18:N23" si="3">IFERROR(L18/I18,0)</f>
        <v>8.3333333333333329E-2</v>
      </c>
    </row>
    <row r="19" spans="1:18" ht="36" customHeight="1" x14ac:dyDescent="0.2">
      <c r="A19" s="117">
        <v>3</v>
      </c>
      <c r="B19" s="122" t="s">
        <v>18</v>
      </c>
      <c r="C19" s="174" t="s">
        <v>157</v>
      </c>
      <c r="D19" s="174"/>
      <c r="E19" s="144" t="s">
        <v>165</v>
      </c>
      <c r="F19" s="125"/>
      <c r="G19" s="124">
        <v>10</v>
      </c>
      <c r="H19" s="123">
        <v>100</v>
      </c>
      <c r="I19" s="138">
        <f t="shared" si="0"/>
        <v>1000</v>
      </c>
      <c r="J19" s="134">
        <f>SUMIF('1 raport financiar'!$F$19:$F$68,'Sumarul și Bugetul'!B19,'1 raport financiar'!$G$19:$G$68)</f>
        <v>0</v>
      </c>
      <c r="K19" s="121">
        <f>SUMIF('2 raport financiar '!F:F,'Sumarul și Bugetul'!B19,'2 raport financiar '!G:G)</f>
        <v>0</v>
      </c>
      <c r="L19" s="130">
        <f t="shared" si="1"/>
        <v>0</v>
      </c>
      <c r="M19" s="121">
        <f t="shared" si="2"/>
        <v>1000</v>
      </c>
      <c r="N19" s="131">
        <f t="shared" si="3"/>
        <v>0</v>
      </c>
    </row>
    <row r="20" spans="1:18" ht="75" customHeight="1" x14ac:dyDescent="0.2">
      <c r="A20" s="117">
        <v>4</v>
      </c>
      <c r="B20" s="122" t="s">
        <v>19</v>
      </c>
      <c r="C20" s="174" t="s">
        <v>20</v>
      </c>
      <c r="D20" s="174"/>
      <c r="E20" s="144" t="s">
        <v>168</v>
      </c>
      <c r="F20" s="125"/>
      <c r="G20" s="124">
        <v>1</v>
      </c>
      <c r="H20" s="123">
        <v>50000</v>
      </c>
      <c r="I20" s="138">
        <f t="shared" si="0"/>
        <v>50000</v>
      </c>
      <c r="J20" s="134">
        <f>SUMIF('1 raport financiar'!$F$19:$F$68,'Sumarul și Bugetul'!B20,'1 raport financiar'!$G$19:$G$68)</f>
        <v>0</v>
      </c>
      <c r="K20" s="121">
        <f>SUMIF('2 raport financiar '!F:F,'Sumarul și Bugetul'!B20,'2 raport financiar '!G:G)</f>
        <v>350</v>
      </c>
      <c r="L20" s="130">
        <f t="shared" si="1"/>
        <v>350</v>
      </c>
      <c r="M20" s="121">
        <f t="shared" si="2"/>
        <v>49650</v>
      </c>
      <c r="N20" s="131">
        <f t="shared" si="3"/>
        <v>7.0000000000000001E-3</v>
      </c>
    </row>
    <row r="21" spans="1:18" ht="25.5" customHeight="1" x14ac:dyDescent="0.2">
      <c r="A21" s="117">
        <v>5</v>
      </c>
      <c r="B21" s="126" t="s">
        <v>21</v>
      </c>
      <c r="C21" s="174" t="s">
        <v>159</v>
      </c>
      <c r="D21" s="174"/>
      <c r="E21" s="144" t="s">
        <v>166</v>
      </c>
      <c r="F21" s="125"/>
      <c r="G21" s="127">
        <v>1</v>
      </c>
      <c r="H21" s="125">
        <v>10000</v>
      </c>
      <c r="I21" s="138">
        <f t="shared" si="0"/>
        <v>10000</v>
      </c>
      <c r="J21" s="134">
        <f>SUMIF('1 raport financiar'!$F$19:$F$68,'Sumarul și Bugetul'!B21,'1 raport financiar'!$G$19:$G$68)</f>
        <v>0</v>
      </c>
      <c r="K21" s="121">
        <f>SUMIF('2 raport financiar '!F:F,'Sumarul și Bugetul'!B21,'2 raport financiar '!G:G)</f>
        <v>0</v>
      </c>
      <c r="L21" s="130">
        <f t="shared" si="1"/>
        <v>0</v>
      </c>
      <c r="M21" s="121">
        <f t="shared" si="2"/>
        <v>10000</v>
      </c>
      <c r="N21" s="131">
        <f t="shared" si="3"/>
        <v>0</v>
      </c>
      <c r="P21" s="61"/>
      <c r="Q21" s="61"/>
      <c r="R21" s="61"/>
    </row>
    <row r="22" spans="1:18" ht="25.5" customHeight="1" x14ac:dyDescent="0.2">
      <c r="A22" s="117">
        <v>6</v>
      </c>
      <c r="B22" s="126" t="s">
        <v>22</v>
      </c>
      <c r="C22" s="174" t="s">
        <v>23</v>
      </c>
      <c r="D22" s="174"/>
      <c r="E22" s="144"/>
      <c r="F22" s="125"/>
      <c r="G22" s="127">
        <v>1</v>
      </c>
      <c r="H22" s="125">
        <v>5000</v>
      </c>
      <c r="I22" s="138">
        <f t="shared" si="0"/>
        <v>5000</v>
      </c>
      <c r="J22" s="134">
        <f>SUMIF('1 raport financiar'!$F$19:$F$68,'Sumarul și Bugetul'!B22,'1 raport financiar'!$G$19:$G$68)</f>
        <v>0</v>
      </c>
      <c r="K22" s="121">
        <f>SUMIF('2 raport financiar '!F:F,'Sumarul și Bugetul'!B22,'2 raport financiar '!G:G)</f>
        <v>0</v>
      </c>
      <c r="L22" s="130">
        <f t="shared" si="1"/>
        <v>0</v>
      </c>
      <c r="M22" s="121">
        <f t="shared" si="2"/>
        <v>5000</v>
      </c>
      <c r="N22" s="131">
        <f t="shared" si="3"/>
        <v>0</v>
      </c>
      <c r="P22" s="61"/>
      <c r="Q22" s="61"/>
      <c r="R22" s="61"/>
    </row>
    <row r="23" spans="1:18" ht="25.5" customHeight="1" thickBot="1" x14ac:dyDescent="0.25">
      <c r="A23" s="118">
        <v>7</v>
      </c>
      <c r="B23" s="128" t="s">
        <v>24</v>
      </c>
      <c r="C23" s="177" t="s">
        <v>25</v>
      </c>
      <c r="D23" s="178"/>
      <c r="E23" s="146" t="s">
        <v>167</v>
      </c>
      <c r="F23" s="129"/>
      <c r="G23" s="129">
        <v>7.0000000000000007E-2</v>
      </c>
      <c r="H23" s="129">
        <f>SUM(H17:H22)</f>
        <v>65400</v>
      </c>
      <c r="I23" s="138">
        <f t="shared" si="0"/>
        <v>4578</v>
      </c>
      <c r="J23" s="134">
        <f>SUMIF('1 raport financiar'!$F$19:$F$68,'Sumarul și Bugetul'!B23,'1 raport financiar'!$G$19:$G$68)</f>
        <v>0</v>
      </c>
      <c r="K23" s="121">
        <f>SUMIF('2 raport financiar '!F:F,'Sumarul și Bugetul'!B23,'2 raport financiar '!G:G)</f>
        <v>0</v>
      </c>
      <c r="L23" s="130">
        <f t="shared" si="1"/>
        <v>0</v>
      </c>
      <c r="M23" s="121">
        <f t="shared" si="2"/>
        <v>4578</v>
      </c>
      <c r="N23" s="131">
        <f t="shared" si="3"/>
        <v>0</v>
      </c>
      <c r="P23" s="61"/>
      <c r="Q23" s="61"/>
      <c r="R23" s="61"/>
    </row>
    <row r="24" spans="1:18" s="41" customFormat="1" ht="24" customHeight="1" thickBot="1" x14ac:dyDescent="0.25">
      <c r="A24" s="99"/>
      <c r="B24" s="100"/>
      <c r="C24" s="175" t="s">
        <v>26</v>
      </c>
      <c r="D24" s="176"/>
      <c r="E24" s="101"/>
      <c r="F24" s="102"/>
      <c r="G24" s="102"/>
      <c r="H24" s="102"/>
      <c r="I24" s="137">
        <f>SUM(I17:I23)</f>
        <v>71678</v>
      </c>
      <c r="J24" s="135">
        <f>SUM(J17:J23)</f>
        <v>50</v>
      </c>
      <c r="K24" s="102">
        <f>SUM(K17:K23)</f>
        <v>350</v>
      </c>
      <c r="L24" s="102">
        <f>SUM(L17:L23)</f>
        <v>400</v>
      </c>
      <c r="M24" s="102">
        <f>SUM(M17:M23)</f>
        <v>71278</v>
      </c>
      <c r="N24" s="103">
        <f>IFERROR(L24/I24,0)</f>
        <v>5.5805128491308352E-3</v>
      </c>
      <c r="P24" s="62"/>
      <c r="Q24" s="62"/>
      <c r="R24" s="63"/>
    </row>
    <row r="25" spans="1:18" ht="15" customHeight="1" x14ac:dyDescent="0.2">
      <c r="A25" s="39"/>
      <c r="J25" s="40"/>
      <c r="K25" s="40"/>
      <c r="L25" s="40"/>
      <c r="M25" s="40"/>
      <c r="P25" s="61"/>
      <c r="Q25" s="61"/>
      <c r="R25" s="61"/>
    </row>
    <row r="26" spans="1:18" ht="15" customHeight="1" x14ac:dyDescent="0.2">
      <c r="A26" s="39"/>
      <c r="J26" s="40"/>
      <c r="K26" s="40"/>
      <c r="L26" s="40"/>
      <c r="M26" s="40"/>
      <c r="P26" s="61"/>
      <c r="Q26" s="61"/>
      <c r="R26" s="61"/>
    </row>
    <row r="27" spans="1:18" ht="15" customHeight="1" thickBot="1" x14ac:dyDescent="0.25">
      <c r="A27" s="39"/>
      <c r="C27" s="104"/>
      <c r="J27" s="40"/>
      <c r="K27" s="40"/>
      <c r="L27" s="40"/>
      <c r="M27" s="40"/>
      <c r="P27" s="61"/>
      <c r="Q27" s="61"/>
      <c r="R27" s="61"/>
    </row>
    <row r="28" spans="1:18" ht="22.5" customHeight="1" thickBot="1" x14ac:dyDescent="0.25">
      <c r="A28" s="39"/>
      <c r="B28" s="162" t="s">
        <v>27</v>
      </c>
      <c r="C28" s="164"/>
      <c r="D28" s="113" t="s">
        <v>28</v>
      </c>
      <c r="E28" s="114" t="s">
        <v>29</v>
      </c>
      <c r="J28" s="162" t="s">
        <v>27</v>
      </c>
      <c r="K28" s="163"/>
      <c r="L28" s="164"/>
      <c r="M28" s="113" t="s">
        <v>28</v>
      </c>
      <c r="N28" s="114" t="s">
        <v>29</v>
      </c>
      <c r="P28" s="61"/>
      <c r="Q28" s="61"/>
      <c r="R28" s="61"/>
    </row>
    <row r="29" spans="1:18" ht="21" customHeight="1" x14ac:dyDescent="0.2">
      <c r="A29" s="39"/>
      <c r="B29" s="111"/>
      <c r="C29" s="112" t="s">
        <v>150</v>
      </c>
      <c r="D29" s="142">
        <f>I24</f>
        <v>71678</v>
      </c>
      <c r="E29" s="139">
        <f>SUM(E30:E31)</f>
        <v>1</v>
      </c>
      <c r="J29" s="111"/>
      <c r="K29" s="147" t="s">
        <v>151</v>
      </c>
      <c r="L29" s="147"/>
      <c r="M29" s="142">
        <f>L24</f>
        <v>400</v>
      </c>
      <c r="N29" s="139">
        <f>SUM(N30:N31)</f>
        <v>1</v>
      </c>
      <c r="P29" s="61"/>
      <c r="Q29" s="61"/>
      <c r="R29" s="61"/>
    </row>
    <row r="30" spans="1:18" ht="21" customHeight="1" x14ac:dyDescent="0.2">
      <c r="A30" s="39"/>
      <c r="B30" s="107">
        <v>1</v>
      </c>
      <c r="C30" s="105" t="s">
        <v>161</v>
      </c>
      <c r="D30" s="40">
        <f>D29*0.9</f>
        <v>64510.200000000004</v>
      </c>
      <c r="E30" s="140">
        <f>D30/D29</f>
        <v>0.9</v>
      </c>
      <c r="J30" s="107">
        <v>1</v>
      </c>
      <c r="K30" s="148" t="s">
        <v>161</v>
      </c>
      <c r="L30" s="149"/>
      <c r="M30" s="106">
        <f>M29*0.9</f>
        <v>360</v>
      </c>
      <c r="N30" s="140">
        <f>M30/M29</f>
        <v>0.9</v>
      </c>
      <c r="P30" s="61"/>
      <c r="Q30" s="61"/>
      <c r="R30" s="61"/>
    </row>
    <row r="31" spans="1:18" ht="21" customHeight="1" thickBot="1" x14ac:dyDescent="0.25">
      <c r="A31" s="39"/>
      <c r="B31" s="108">
        <v>2</v>
      </c>
      <c r="C31" s="109" t="s">
        <v>158</v>
      </c>
      <c r="D31" s="110">
        <f>D29*0.1</f>
        <v>7167.8</v>
      </c>
      <c r="E31" s="141">
        <f>D31/D29</f>
        <v>0.1</v>
      </c>
      <c r="J31" s="108">
        <v>2</v>
      </c>
      <c r="K31" s="150" t="s">
        <v>160</v>
      </c>
      <c r="L31" s="151"/>
      <c r="M31" s="110">
        <f>M29*0.1</f>
        <v>40</v>
      </c>
      <c r="N31" s="141">
        <f>M31/M29</f>
        <v>0.1</v>
      </c>
      <c r="P31" s="61"/>
      <c r="Q31" s="61"/>
      <c r="R31" s="61"/>
    </row>
    <row r="32" spans="1:18" ht="15" customHeight="1" x14ac:dyDescent="0.2">
      <c r="A32" s="39"/>
      <c r="J32" s="40"/>
      <c r="K32" s="40"/>
      <c r="L32" s="40"/>
      <c r="M32" s="40"/>
      <c r="P32" s="61"/>
      <c r="Q32" s="61"/>
      <c r="R32" s="61"/>
    </row>
    <row r="33" spans="1:18" ht="15" customHeight="1" x14ac:dyDescent="0.2">
      <c r="A33" s="39"/>
      <c r="J33" s="40"/>
      <c r="K33" s="40"/>
      <c r="L33" s="40"/>
      <c r="M33" s="40"/>
      <c r="P33" s="61"/>
      <c r="Q33" s="61"/>
      <c r="R33" s="61"/>
    </row>
    <row r="34" spans="1:18" ht="15" customHeight="1" x14ac:dyDescent="0.2">
      <c r="A34" s="39"/>
      <c r="J34" s="40"/>
      <c r="K34" s="40"/>
      <c r="L34" s="40"/>
      <c r="M34" s="40"/>
      <c r="P34" s="61"/>
      <c r="Q34" s="61"/>
      <c r="R34" s="61"/>
    </row>
    <row r="35" spans="1:18" ht="9.75" customHeight="1" x14ac:dyDescent="0.2">
      <c r="B35" s="18"/>
      <c r="C35" s="1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8" s="1" customFormat="1" x14ac:dyDescent="0.2">
      <c r="A36" s="18"/>
      <c r="B36" s="12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8" s="1" customFormat="1" ht="26.25" customHeight="1" thickBot="1" x14ac:dyDescent="0.25">
      <c r="A37" s="12"/>
      <c r="D37" s="36"/>
      <c r="E37" s="36"/>
      <c r="F37" s="36"/>
      <c r="G37" s="36"/>
      <c r="H37" s="36"/>
      <c r="I37" s="36"/>
      <c r="J37" s="36"/>
      <c r="K37" s="36"/>
      <c r="L37" s="119"/>
      <c r="N37" s="165" t="s">
        <v>30</v>
      </c>
    </row>
    <row r="38" spans="1:18" s="1" customFormat="1" x14ac:dyDescent="0.2">
      <c r="A38" s="1" t="s">
        <v>31</v>
      </c>
      <c r="B38" s="12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65"/>
    </row>
    <row r="39" spans="1:18" s="1" customFormat="1" ht="13.5" thickBot="1" x14ac:dyDescent="0.25">
      <c r="A39" s="12"/>
      <c r="B39" s="30"/>
      <c r="C39" s="30"/>
      <c r="D39" s="36"/>
      <c r="E39" s="36"/>
      <c r="F39" s="36"/>
      <c r="G39" s="36"/>
      <c r="H39" s="36"/>
      <c r="I39" s="36"/>
      <c r="J39" s="36"/>
      <c r="K39" s="36"/>
      <c r="L39" s="119"/>
      <c r="M39" s="30"/>
      <c r="N39" s="11"/>
    </row>
    <row r="40" spans="1:18" s="1" customFormat="1" x14ac:dyDescent="0.2">
      <c r="A40" s="30" t="s">
        <v>32</v>
      </c>
      <c r="B40" s="12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8" s="1" customFormat="1" ht="13.5" thickBot="1" x14ac:dyDescent="0.25">
      <c r="A41" s="12"/>
      <c r="B41" s="30"/>
      <c r="C41" s="30"/>
      <c r="D41" s="36"/>
      <c r="E41" s="36"/>
      <c r="F41" s="36"/>
      <c r="G41" s="36"/>
      <c r="H41" s="36"/>
      <c r="I41" s="36"/>
      <c r="J41" s="36"/>
      <c r="K41" s="36"/>
      <c r="L41" s="119"/>
      <c r="M41" s="30"/>
      <c r="N41" s="11"/>
    </row>
    <row r="42" spans="1:18" s="1" customFormat="1" ht="13.5" thickBot="1" x14ac:dyDescent="0.25">
      <c r="A42" s="38" t="s">
        <v>33</v>
      </c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8" s="1" customFormat="1" ht="13.5" thickTop="1" x14ac:dyDescent="0.2">
      <c r="A43" s="1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8" ht="13.5" thickBot="1" x14ac:dyDescent="0.25">
      <c r="A44" s="30" t="s">
        <v>143</v>
      </c>
      <c r="B44" s="31"/>
      <c r="C44" s="31"/>
      <c r="D44" s="32"/>
      <c r="E44" s="32"/>
      <c r="F44" s="32"/>
      <c r="G44" s="32"/>
      <c r="H44" s="32"/>
      <c r="I44" s="32"/>
      <c r="J44" s="32"/>
      <c r="K44" s="32"/>
      <c r="L44" s="1"/>
      <c r="M44" s="31"/>
    </row>
    <row r="45" spans="1:18" s="1" customFormat="1" x14ac:dyDescent="0.2">
      <c r="A45" s="1" t="s">
        <v>154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"/>
      <c r="N45" s="34"/>
    </row>
    <row r="46" spans="1:18" s="1" customForma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4"/>
      <c r="N46" s="34"/>
    </row>
    <row r="47" spans="1:18" ht="13.5" thickBot="1" x14ac:dyDescent="0.25">
      <c r="A47" s="30" t="s">
        <v>144</v>
      </c>
      <c r="B47" s="31"/>
      <c r="C47" s="31"/>
      <c r="D47" s="32"/>
      <c r="E47" s="32"/>
      <c r="F47" s="32"/>
      <c r="G47" s="32"/>
      <c r="H47" s="32"/>
      <c r="I47" s="32"/>
      <c r="J47" s="32"/>
      <c r="K47" s="32"/>
      <c r="L47" s="1"/>
      <c r="M47" s="31"/>
    </row>
    <row r="48" spans="1:18" s="1" customFormat="1" x14ac:dyDescent="0.2">
      <c r="A48" s="1" t="s">
        <v>154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4"/>
      <c r="N48" s="34"/>
    </row>
    <row r="49" spans="1:14" s="1" customFormat="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4"/>
      <c r="N49" s="34"/>
    </row>
    <row r="50" spans="1:14" s="1" customFormat="1" x14ac:dyDescent="0.2">
      <c r="A50" s="14" t="s">
        <v>34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</sheetData>
  <protectedRanges>
    <protectedRange sqref="A36:A49 B35:L44 B47:L47" name="Range2"/>
    <protectedRange sqref="D7:N11" name="Range1"/>
  </protectedRanges>
  <mergeCells count="24">
    <mergeCell ref="N37:N38"/>
    <mergeCell ref="D7:N7"/>
    <mergeCell ref="D11:N11"/>
    <mergeCell ref="A14:A15"/>
    <mergeCell ref="C17:D17"/>
    <mergeCell ref="C18:D18"/>
    <mergeCell ref="C24:D24"/>
    <mergeCell ref="C19:D19"/>
    <mergeCell ref="C20:D20"/>
    <mergeCell ref="C21:D21"/>
    <mergeCell ref="C22:D22"/>
    <mergeCell ref="C23:D23"/>
    <mergeCell ref="B28:C28"/>
    <mergeCell ref="D10:N10"/>
    <mergeCell ref="A8:C8"/>
    <mergeCell ref="D8:N8"/>
    <mergeCell ref="K29:L29"/>
    <mergeCell ref="K30:L30"/>
    <mergeCell ref="K31:L31"/>
    <mergeCell ref="D9:N9"/>
    <mergeCell ref="A16:F16"/>
    <mergeCell ref="B14:B15"/>
    <mergeCell ref="C14:D15"/>
    <mergeCell ref="J28:L28"/>
  </mergeCells>
  <phoneticPr fontId="17" type="noConversion"/>
  <pageMargins left="0.75" right="0.75" top="1" bottom="1" header="0.5" footer="0.5"/>
  <pageSetup paperSize="9" scale="4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'tabelul codurilor'!$B$4:$B$10</xm:f>
          </x14:formula1>
          <xm:sqref>B17:B23</xm:sqref>
        </x14:dataValidation>
        <x14:dataValidation type="list" allowBlank="1" showInputMessage="1" showErrorMessage="1" xr:uid="{00000000-0002-0000-0000-000001000000}">
          <x14:formula1>
            <xm:f>'tabelul codurilor'!$C$4:$C$10</xm:f>
          </x14:formula1>
          <xm:sqref>C17:D23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0"/>
  <sheetViews>
    <sheetView showGridLines="0" zoomScaleNormal="100" zoomScaleSheetLayoutView="70" workbookViewId="0">
      <selection activeCell="I2" sqref="I2"/>
    </sheetView>
  </sheetViews>
  <sheetFormatPr defaultColWidth="9.140625" defaultRowHeight="12.75" x14ac:dyDescent="0.2"/>
  <cols>
    <col min="1" max="1" width="11.7109375" style="1" customWidth="1"/>
    <col min="2" max="2" width="19.7109375" style="1" customWidth="1"/>
    <col min="3" max="3" width="27.5703125" style="1" customWidth="1"/>
    <col min="4" max="5" width="13" style="1" customWidth="1"/>
    <col min="6" max="6" width="9.85546875" style="64" customWidth="1"/>
    <col min="7" max="7" width="13.85546875" style="1" customWidth="1"/>
    <col min="8" max="8" width="69.140625" style="1" customWidth="1"/>
    <col min="9" max="9" width="30.42578125" style="4" customWidth="1"/>
    <col min="10" max="16384" width="9.140625" style="1"/>
  </cols>
  <sheetData>
    <row r="1" spans="1:12" ht="16.5" thickBot="1" x14ac:dyDescent="0.3">
      <c r="I1" s="29" t="s">
        <v>0</v>
      </c>
    </row>
    <row r="2" spans="1:12" ht="16.5" thickBot="1" x14ac:dyDescent="0.25">
      <c r="I2" s="143" t="s">
        <v>162</v>
      </c>
    </row>
    <row r="3" spans="1:12" x14ac:dyDescent="0.2">
      <c r="A3" s="120"/>
      <c r="B3" s="120"/>
      <c r="C3" s="120"/>
      <c r="D3" s="120"/>
      <c r="E3" s="120"/>
      <c r="F3" s="120"/>
      <c r="G3" s="120"/>
      <c r="H3" s="120"/>
      <c r="I3" s="120"/>
    </row>
    <row r="6" spans="1:12" x14ac:dyDescent="0.2">
      <c r="A6" s="2" t="s">
        <v>35</v>
      </c>
      <c r="B6" s="2"/>
      <c r="C6" s="2"/>
      <c r="D6" s="3"/>
      <c r="E6" s="3"/>
      <c r="F6" s="65"/>
      <c r="G6" s="3"/>
      <c r="H6" s="3"/>
    </row>
    <row r="7" spans="1:12" x14ac:dyDescent="0.2">
      <c r="A7" s="5"/>
      <c r="B7" s="5"/>
      <c r="C7" s="5"/>
      <c r="D7" s="5"/>
      <c r="E7" s="5"/>
      <c r="F7" s="66"/>
      <c r="G7" s="5"/>
      <c r="H7" s="5"/>
      <c r="I7" s="5"/>
    </row>
    <row r="8" spans="1:12" x14ac:dyDescent="0.2">
      <c r="A8" s="194" t="s">
        <v>3</v>
      </c>
      <c r="B8" s="194"/>
      <c r="C8" s="194"/>
      <c r="D8" s="181"/>
      <c r="E8" s="181"/>
      <c r="F8" s="181"/>
      <c r="G8" s="181"/>
      <c r="H8" s="181"/>
      <c r="I8" s="181"/>
    </row>
    <row r="9" spans="1:12" x14ac:dyDescent="0.2">
      <c r="A9" s="191" t="s">
        <v>1</v>
      </c>
      <c r="B9" s="192"/>
      <c r="C9" s="193"/>
      <c r="D9" s="152"/>
      <c r="E9" s="152"/>
      <c r="F9" s="152"/>
      <c r="G9" s="152"/>
      <c r="H9" s="152"/>
      <c r="I9" s="152"/>
    </row>
    <row r="10" spans="1:12" x14ac:dyDescent="0.2">
      <c r="A10" s="194" t="s">
        <v>2</v>
      </c>
      <c r="B10" s="194"/>
      <c r="C10" s="194"/>
      <c r="D10" s="152"/>
      <c r="E10" s="152"/>
      <c r="F10" s="152"/>
      <c r="G10" s="152"/>
      <c r="H10" s="152"/>
      <c r="I10" s="152"/>
    </row>
    <row r="11" spans="1:12" x14ac:dyDescent="0.2">
      <c r="A11" s="194" t="s">
        <v>36</v>
      </c>
      <c r="B11" s="194"/>
      <c r="C11" s="194"/>
      <c r="D11" s="195"/>
      <c r="E11" s="181"/>
      <c r="F11" s="181"/>
      <c r="G11" s="181"/>
      <c r="H11" s="181"/>
      <c r="I11" s="181"/>
    </row>
    <row r="12" spans="1:12" x14ac:dyDescent="0.2">
      <c r="A12" s="194" t="s">
        <v>4</v>
      </c>
      <c r="B12" s="194"/>
      <c r="C12" s="194"/>
      <c r="D12" s="181"/>
      <c r="E12" s="181"/>
      <c r="F12" s="181"/>
      <c r="G12" s="181"/>
      <c r="H12" s="181"/>
      <c r="I12" s="181"/>
    </row>
    <row r="13" spans="1:12" x14ac:dyDescent="0.2">
      <c r="A13" s="194" t="s">
        <v>152</v>
      </c>
      <c r="B13" s="194"/>
      <c r="C13" s="194"/>
      <c r="D13" s="181">
        <v>1</v>
      </c>
      <c r="E13" s="181"/>
      <c r="F13" s="181"/>
      <c r="G13" s="181"/>
      <c r="H13" s="181"/>
      <c r="I13" s="181"/>
    </row>
    <row r="14" spans="1:12" x14ac:dyDescent="0.2">
      <c r="A14" s="6"/>
      <c r="B14" s="6"/>
      <c r="C14" s="6"/>
      <c r="G14" s="7"/>
      <c r="H14" s="7"/>
    </row>
    <row r="15" spans="1:12" ht="13.5" thickBot="1" x14ac:dyDescent="0.25"/>
    <row r="16" spans="1:12" s="8" customFormat="1" ht="47.25" customHeight="1" thickBot="1" x14ac:dyDescent="0.25">
      <c r="A16" s="81" t="s">
        <v>37</v>
      </c>
      <c r="B16" s="82" t="s">
        <v>38</v>
      </c>
      <c r="C16" s="83" t="s">
        <v>39</v>
      </c>
      <c r="D16" s="82" t="s">
        <v>41</v>
      </c>
      <c r="E16" s="82" t="s">
        <v>40</v>
      </c>
      <c r="F16" s="84" t="s">
        <v>42</v>
      </c>
      <c r="G16" s="82" t="s">
        <v>130</v>
      </c>
      <c r="H16" s="82" t="s">
        <v>43</v>
      </c>
      <c r="I16" s="85" t="s">
        <v>131</v>
      </c>
      <c r="L16" s="1"/>
    </row>
    <row r="17" spans="1:9" ht="13.5" thickBot="1" x14ac:dyDescent="0.25">
      <c r="A17" s="188" t="s">
        <v>44</v>
      </c>
      <c r="B17" s="189"/>
      <c r="C17" s="189"/>
      <c r="D17" s="190"/>
      <c r="E17" s="190"/>
      <c r="F17" s="190"/>
      <c r="G17" s="190"/>
      <c r="H17" s="190"/>
      <c r="I17" s="37">
        <v>1000</v>
      </c>
    </row>
    <row r="18" spans="1:9" ht="13.5" thickBot="1" x14ac:dyDescent="0.25">
      <c r="A18" s="188" t="s">
        <v>45</v>
      </c>
      <c r="B18" s="189"/>
      <c r="C18" s="189"/>
      <c r="D18" s="190"/>
      <c r="E18" s="190"/>
      <c r="F18" s="190"/>
      <c r="G18" s="190"/>
      <c r="H18" s="190"/>
      <c r="I18" s="37">
        <v>100</v>
      </c>
    </row>
    <row r="19" spans="1:9" x14ac:dyDescent="0.2">
      <c r="A19" s="51">
        <v>1</v>
      </c>
      <c r="B19" s="47"/>
      <c r="C19" s="48"/>
      <c r="D19" s="49"/>
      <c r="E19" s="49"/>
      <c r="F19" s="67" t="s">
        <v>14</v>
      </c>
      <c r="G19" s="59">
        <v>50</v>
      </c>
      <c r="H19" s="50"/>
      <c r="I19" s="52">
        <f>I17+I18-G19</f>
        <v>1050</v>
      </c>
    </row>
    <row r="20" spans="1:9" x14ac:dyDescent="0.2">
      <c r="A20" s="53">
        <f>A19+1</f>
        <v>2</v>
      </c>
      <c r="B20" s="45"/>
      <c r="C20" s="46"/>
      <c r="D20" s="10"/>
      <c r="E20" s="10"/>
      <c r="F20" s="67"/>
      <c r="G20" s="60"/>
      <c r="H20" s="9"/>
      <c r="I20" s="52">
        <f>I19-G20</f>
        <v>1050</v>
      </c>
    </row>
    <row r="21" spans="1:9" x14ac:dyDescent="0.2">
      <c r="A21" s="53">
        <f t="shared" ref="A21:A68" si="0">A20+1</f>
        <v>3</v>
      </c>
      <c r="B21" s="45"/>
      <c r="C21" s="46"/>
      <c r="D21" s="10"/>
      <c r="E21" s="10"/>
      <c r="F21" s="67"/>
      <c r="G21" s="60"/>
      <c r="H21" s="9"/>
      <c r="I21" s="52">
        <f>I20-G21</f>
        <v>1050</v>
      </c>
    </row>
    <row r="22" spans="1:9" x14ac:dyDescent="0.2">
      <c r="A22" s="53">
        <f t="shared" si="0"/>
        <v>4</v>
      </c>
      <c r="B22" s="45"/>
      <c r="C22" s="46"/>
      <c r="D22" s="10"/>
      <c r="E22" s="10"/>
      <c r="F22" s="67"/>
      <c r="G22" s="60"/>
      <c r="H22" s="9"/>
      <c r="I22" s="52">
        <f>I21-G22</f>
        <v>1050</v>
      </c>
    </row>
    <row r="23" spans="1:9" x14ac:dyDescent="0.2">
      <c r="A23" s="53">
        <f t="shared" si="0"/>
        <v>5</v>
      </c>
      <c r="B23" s="45"/>
      <c r="C23" s="46"/>
      <c r="D23" s="10"/>
      <c r="E23" s="10"/>
      <c r="F23" s="67"/>
      <c r="G23" s="60"/>
      <c r="H23" s="9"/>
      <c r="I23" s="52">
        <f t="shared" ref="I23:I68" si="1">I22-G23</f>
        <v>1050</v>
      </c>
    </row>
    <row r="24" spans="1:9" x14ac:dyDescent="0.2">
      <c r="A24" s="53">
        <f t="shared" si="0"/>
        <v>6</v>
      </c>
      <c r="B24" s="45"/>
      <c r="C24" s="46"/>
      <c r="D24" s="10"/>
      <c r="E24" s="10"/>
      <c r="F24" s="67"/>
      <c r="G24" s="60"/>
      <c r="H24" s="9"/>
      <c r="I24" s="52">
        <f t="shared" si="1"/>
        <v>1050</v>
      </c>
    </row>
    <row r="25" spans="1:9" x14ac:dyDescent="0.2">
      <c r="A25" s="53">
        <f t="shared" si="0"/>
        <v>7</v>
      </c>
      <c r="B25" s="47"/>
      <c r="C25" s="48"/>
      <c r="D25" s="49"/>
      <c r="E25" s="49"/>
      <c r="F25" s="67"/>
      <c r="G25" s="60"/>
      <c r="H25" s="50"/>
      <c r="I25" s="52">
        <f t="shared" si="1"/>
        <v>1050</v>
      </c>
    </row>
    <row r="26" spans="1:9" x14ac:dyDescent="0.2">
      <c r="A26" s="53">
        <f t="shared" si="0"/>
        <v>8</v>
      </c>
      <c r="B26" s="45"/>
      <c r="C26" s="46"/>
      <c r="D26" s="10"/>
      <c r="E26" s="10"/>
      <c r="F26" s="67"/>
      <c r="G26" s="60"/>
      <c r="H26" s="9"/>
      <c r="I26" s="52">
        <f t="shared" si="1"/>
        <v>1050</v>
      </c>
    </row>
    <row r="27" spans="1:9" x14ac:dyDescent="0.2">
      <c r="A27" s="53">
        <f t="shared" si="0"/>
        <v>9</v>
      </c>
      <c r="B27" s="45"/>
      <c r="C27" s="48"/>
      <c r="D27" s="49"/>
      <c r="E27" s="49"/>
      <c r="F27" s="67"/>
      <c r="G27" s="59"/>
      <c r="H27" s="50"/>
      <c r="I27" s="52">
        <f t="shared" si="1"/>
        <v>1050</v>
      </c>
    </row>
    <row r="28" spans="1:9" x14ac:dyDescent="0.2">
      <c r="A28" s="53">
        <f t="shared" si="0"/>
        <v>10</v>
      </c>
      <c r="B28" s="45"/>
      <c r="C28" s="46"/>
      <c r="D28" s="10"/>
      <c r="E28" s="10"/>
      <c r="F28" s="67"/>
      <c r="G28" s="60"/>
      <c r="H28" s="9"/>
      <c r="I28" s="52">
        <f t="shared" si="1"/>
        <v>1050</v>
      </c>
    </row>
    <row r="29" spans="1:9" x14ac:dyDescent="0.2">
      <c r="A29" s="53">
        <f t="shared" si="0"/>
        <v>11</v>
      </c>
      <c r="B29" s="45"/>
      <c r="C29" s="46"/>
      <c r="D29" s="10"/>
      <c r="E29" s="10"/>
      <c r="F29" s="67"/>
      <c r="G29" s="60"/>
      <c r="H29" s="9"/>
      <c r="I29" s="52">
        <f t="shared" ref="I29:I33" si="2">I28-G29</f>
        <v>1050</v>
      </c>
    </row>
    <row r="30" spans="1:9" x14ac:dyDescent="0.2">
      <c r="A30" s="53">
        <f t="shared" si="0"/>
        <v>12</v>
      </c>
      <c r="B30" s="45"/>
      <c r="C30" s="48"/>
      <c r="D30" s="49"/>
      <c r="E30" s="49"/>
      <c r="F30" s="67"/>
      <c r="G30" s="59"/>
      <c r="H30" s="50"/>
      <c r="I30" s="52">
        <f t="shared" si="2"/>
        <v>1050</v>
      </c>
    </row>
    <row r="31" spans="1:9" x14ac:dyDescent="0.2">
      <c r="A31" s="53">
        <f t="shared" si="0"/>
        <v>13</v>
      </c>
      <c r="B31" s="45"/>
      <c r="C31" s="46"/>
      <c r="D31" s="10"/>
      <c r="E31" s="10"/>
      <c r="F31" s="67"/>
      <c r="G31" s="60"/>
      <c r="H31" s="9"/>
      <c r="I31" s="52">
        <f t="shared" si="2"/>
        <v>1050</v>
      </c>
    </row>
    <row r="32" spans="1:9" x14ac:dyDescent="0.2">
      <c r="A32" s="53">
        <f t="shared" si="0"/>
        <v>14</v>
      </c>
      <c r="B32" s="45"/>
      <c r="C32" s="48"/>
      <c r="D32" s="49"/>
      <c r="E32" s="49"/>
      <c r="F32" s="67"/>
      <c r="G32" s="59"/>
      <c r="H32" s="50"/>
      <c r="I32" s="52">
        <f t="shared" si="2"/>
        <v>1050</v>
      </c>
    </row>
    <row r="33" spans="1:9" x14ac:dyDescent="0.2">
      <c r="A33" s="53">
        <f t="shared" si="0"/>
        <v>15</v>
      </c>
      <c r="B33" s="45"/>
      <c r="C33" s="46"/>
      <c r="D33" s="10"/>
      <c r="E33" s="10"/>
      <c r="F33" s="67"/>
      <c r="G33" s="60"/>
      <c r="H33" s="9"/>
      <c r="I33" s="52">
        <f t="shared" si="2"/>
        <v>1050</v>
      </c>
    </row>
    <row r="34" spans="1:9" x14ac:dyDescent="0.2">
      <c r="A34" s="53">
        <f t="shared" si="0"/>
        <v>16</v>
      </c>
      <c r="B34" s="45"/>
      <c r="C34" s="46"/>
      <c r="D34" s="10"/>
      <c r="E34" s="10"/>
      <c r="F34" s="67"/>
      <c r="G34" s="60"/>
      <c r="H34" s="9"/>
      <c r="I34" s="52">
        <f>I33-G34</f>
        <v>1050</v>
      </c>
    </row>
    <row r="35" spans="1:9" x14ac:dyDescent="0.2">
      <c r="A35" s="53">
        <f t="shared" si="0"/>
        <v>17</v>
      </c>
      <c r="B35" s="45"/>
      <c r="C35" s="48"/>
      <c r="D35" s="49"/>
      <c r="E35" s="49"/>
      <c r="F35" s="67"/>
      <c r="G35" s="59"/>
      <c r="H35" s="50"/>
      <c r="I35" s="52">
        <f t="shared" si="1"/>
        <v>1050</v>
      </c>
    </row>
    <row r="36" spans="1:9" x14ac:dyDescent="0.2">
      <c r="A36" s="53">
        <f t="shared" si="0"/>
        <v>18</v>
      </c>
      <c r="B36" s="45"/>
      <c r="C36" s="46"/>
      <c r="D36" s="10"/>
      <c r="E36" s="10"/>
      <c r="F36" s="67"/>
      <c r="G36" s="60"/>
      <c r="H36" s="9"/>
      <c r="I36" s="52">
        <f t="shared" si="1"/>
        <v>1050</v>
      </c>
    </row>
    <row r="37" spans="1:9" x14ac:dyDescent="0.2">
      <c r="A37" s="53">
        <f t="shared" si="0"/>
        <v>19</v>
      </c>
      <c r="B37" s="45"/>
      <c r="C37" s="46"/>
      <c r="D37" s="10"/>
      <c r="E37" s="10"/>
      <c r="F37" s="67"/>
      <c r="G37" s="60"/>
      <c r="H37" s="9"/>
      <c r="I37" s="52">
        <f t="shared" si="1"/>
        <v>1050</v>
      </c>
    </row>
    <row r="38" spans="1:9" x14ac:dyDescent="0.2">
      <c r="A38" s="53">
        <f t="shared" si="0"/>
        <v>20</v>
      </c>
      <c r="B38" s="45"/>
      <c r="C38" s="46"/>
      <c r="D38" s="10"/>
      <c r="E38" s="10"/>
      <c r="F38" s="67"/>
      <c r="G38" s="60"/>
      <c r="H38" s="50"/>
      <c r="I38" s="52">
        <f t="shared" si="1"/>
        <v>1050</v>
      </c>
    </row>
    <row r="39" spans="1:9" x14ac:dyDescent="0.2">
      <c r="A39" s="53">
        <f t="shared" si="0"/>
        <v>21</v>
      </c>
      <c r="B39" s="45"/>
      <c r="C39" s="46"/>
      <c r="D39" s="10"/>
      <c r="E39" s="10"/>
      <c r="F39" s="67"/>
      <c r="G39" s="60"/>
      <c r="H39" s="9"/>
      <c r="I39" s="52">
        <f t="shared" si="1"/>
        <v>1050</v>
      </c>
    </row>
    <row r="40" spans="1:9" x14ac:dyDescent="0.2">
      <c r="A40" s="53">
        <f t="shared" si="0"/>
        <v>22</v>
      </c>
      <c r="B40" s="45"/>
      <c r="C40" s="46"/>
      <c r="D40" s="10"/>
      <c r="E40" s="10"/>
      <c r="F40" s="67"/>
      <c r="G40" s="60"/>
      <c r="H40" s="9"/>
      <c r="I40" s="52">
        <f t="shared" si="1"/>
        <v>1050</v>
      </c>
    </row>
    <row r="41" spans="1:9" x14ac:dyDescent="0.2">
      <c r="A41" s="53">
        <f t="shared" si="0"/>
        <v>23</v>
      </c>
      <c r="B41" s="45"/>
      <c r="C41" s="46"/>
      <c r="D41" s="10"/>
      <c r="E41" s="10"/>
      <c r="F41" s="67"/>
      <c r="G41" s="60"/>
      <c r="H41" s="9"/>
      <c r="I41" s="52">
        <f t="shared" si="1"/>
        <v>1050</v>
      </c>
    </row>
    <row r="42" spans="1:9" x14ac:dyDescent="0.2">
      <c r="A42" s="53">
        <f t="shared" si="0"/>
        <v>24</v>
      </c>
      <c r="B42" s="45"/>
      <c r="C42" s="46"/>
      <c r="D42" s="10"/>
      <c r="E42" s="10"/>
      <c r="F42" s="67"/>
      <c r="G42" s="60"/>
      <c r="H42" s="9"/>
      <c r="I42" s="52">
        <f t="shared" si="1"/>
        <v>1050</v>
      </c>
    </row>
    <row r="43" spans="1:9" x14ac:dyDescent="0.2">
      <c r="A43" s="53">
        <f t="shared" si="0"/>
        <v>25</v>
      </c>
      <c r="B43" s="45"/>
      <c r="C43" s="46"/>
      <c r="D43" s="10"/>
      <c r="E43" s="10"/>
      <c r="F43" s="67"/>
      <c r="G43" s="60"/>
      <c r="H43" s="50"/>
      <c r="I43" s="52">
        <f t="shared" si="1"/>
        <v>1050</v>
      </c>
    </row>
    <row r="44" spans="1:9" x14ac:dyDescent="0.2">
      <c r="A44" s="53">
        <f t="shared" si="0"/>
        <v>26</v>
      </c>
      <c r="B44" s="45"/>
      <c r="C44" s="46"/>
      <c r="D44" s="10"/>
      <c r="E44" s="10"/>
      <c r="F44" s="67"/>
      <c r="G44" s="60"/>
      <c r="H44" s="9"/>
      <c r="I44" s="52">
        <f t="shared" si="1"/>
        <v>1050</v>
      </c>
    </row>
    <row r="45" spans="1:9" x14ac:dyDescent="0.2">
      <c r="A45" s="53">
        <f t="shared" si="0"/>
        <v>27</v>
      </c>
      <c r="B45" s="45"/>
      <c r="C45" s="46"/>
      <c r="D45" s="10"/>
      <c r="E45" s="10"/>
      <c r="F45" s="67"/>
      <c r="G45" s="60"/>
      <c r="H45" s="9"/>
      <c r="I45" s="52">
        <f t="shared" si="1"/>
        <v>1050</v>
      </c>
    </row>
    <row r="46" spans="1:9" x14ac:dyDescent="0.2">
      <c r="A46" s="53">
        <f t="shared" si="0"/>
        <v>28</v>
      </c>
      <c r="B46" s="45"/>
      <c r="C46" s="46"/>
      <c r="D46" s="10"/>
      <c r="E46" s="10"/>
      <c r="F46" s="67"/>
      <c r="G46" s="60"/>
      <c r="H46" s="9"/>
      <c r="I46" s="52">
        <f t="shared" si="1"/>
        <v>1050</v>
      </c>
    </row>
    <row r="47" spans="1:9" x14ac:dyDescent="0.2">
      <c r="A47" s="53">
        <f t="shared" si="0"/>
        <v>29</v>
      </c>
      <c r="B47" s="45"/>
      <c r="C47" s="46"/>
      <c r="D47" s="10"/>
      <c r="E47" s="10"/>
      <c r="F47" s="67"/>
      <c r="G47" s="60"/>
      <c r="H47" s="9"/>
      <c r="I47" s="52">
        <f t="shared" si="1"/>
        <v>1050</v>
      </c>
    </row>
    <row r="48" spans="1:9" x14ac:dyDescent="0.2">
      <c r="A48" s="53">
        <f t="shared" si="0"/>
        <v>30</v>
      </c>
      <c r="B48" s="45"/>
      <c r="C48" s="46"/>
      <c r="D48" s="10"/>
      <c r="E48" s="10"/>
      <c r="F48" s="67"/>
      <c r="G48" s="60"/>
      <c r="H48" s="9"/>
      <c r="I48" s="52">
        <f t="shared" si="1"/>
        <v>1050</v>
      </c>
    </row>
    <row r="49" spans="1:9" x14ac:dyDescent="0.2">
      <c r="A49" s="53">
        <f t="shared" si="0"/>
        <v>31</v>
      </c>
      <c r="B49" s="45"/>
      <c r="C49" s="46"/>
      <c r="D49" s="10"/>
      <c r="E49" s="10"/>
      <c r="F49" s="67"/>
      <c r="G49" s="60"/>
      <c r="H49" s="50"/>
      <c r="I49" s="52">
        <f t="shared" si="1"/>
        <v>1050</v>
      </c>
    </row>
    <row r="50" spans="1:9" x14ac:dyDescent="0.2">
      <c r="A50" s="53">
        <f t="shared" si="0"/>
        <v>32</v>
      </c>
      <c r="B50" s="45"/>
      <c r="C50" s="46"/>
      <c r="D50" s="10"/>
      <c r="E50" s="10"/>
      <c r="F50" s="67"/>
      <c r="G50" s="60"/>
      <c r="H50" s="50"/>
      <c r="I50" s="52">
        <f t="shared" si="1"/>
        <v>1050</v>
      </c>
    </row>
    <row r="51" spans="1:9" x14ac:dyDescent="0.2">
      <c r="A51" s="53">
        <f t="shared" si="0"/>
        <v>33</v>
      </c>
      <c r="B51" s="45"/>
      <c r="C51" s="46"/>
      <c r="D51" s="10"/>
      <c r="E51" s="10"/>
      <c r="F51" s="67"/>
      <c r="G51" s="60"/>
      <c r="H51" s="9"/>
      <c r="I51" s="52">
        <f t="shared" si="1"/>
        <v>1050</v>
      </c>
    </row>
    <row r="52" spans="1:9" x14ac:dyDescent="0.2">
      <c r="A52" s="53">
        <f t="shared" si="0"/>
        <v>34</v>
      </c>
      <c r="B52" s="45"/>
      <c r="C52" s="46"/>
      <c r="D52" s="10"/>
      <c r="E52" s="10"/>
      <c r="F52" s="67"/>
      <c r="G52" s="60"/>
      <c r="H52" s="9"/>
      <c r="I52" s="52">
        <f t="shared" si="1"/>
        <v>1050</v>
      </c>
    </row>
    <row r="53" spans="1:9" x14ac:dyDescent="0.2">
      <c r="A53" s="53">
        <f t="shared" si="0"/>
        <v>35</v>
      </c>
      <c r="B53" s="45"/>
      <c r="C53" s="46"/>
      <c r="D53" s="10"/>
      <c r="E53" s="10"/>
      <c r="F53" s="67"/>
      <c r="G53" s="60"/>
      <c r="H53" s="9"/>
      <c r="I53" s="52">
        <f t="shared" si="1"/>
        <v>1050</v>
      </c>
    </row>
    <row r="54" spans="1:9" x14ac:dyDescent="0.2">
      <c r="A54" s="53">
        <f t="shared" si="0"/>
        <v>36</v>
      </c>
      <c r="B54" s="45"/>
      <c r="C54" s="46"/>
      <c r="D54" s="10"/>
      <c r="E54" s="10"/>
      <c r="F54" s="67"/>
      <c r="G54" s="60"/>
      <c r="H54" s="9"/>
      <c r="I54" s="52">
        <f t="shared" si="1"/>
        <v>1050</v>
      </c>
    </row>
    <row r="55" spans="1:9" x14ac:dyDescent="0.2">
      <c r="A55" s="53">
        <f t="shared" si="0"/>
        <v>37</v>
      </c>
      <c r="B55" s="45"/>
      <c r="C55" s="46"/>
      <c r="D55" s="10"/>
      <c r="E55" s="10"/>
      <c r="F55" s="67"/>
      <c r="G55" s="60"/>
      <c r="H55" s="9"/>
      <c r="I55" s="52">
        <f t="shared" si="1"/>
        <v>1050</v>
      </c>
    </row>
    <row r="56" spans="1:9" x14ac:dyDescent="0.2">
      <c r="A56" s="53">
        <f t="shared" si="0"/>
        <v>38</v>
      </c>
      <c r="B56" s="45"/>
      <c r="C56" s="46"/>
      <c r="D56" s="10"/>
      <c r="E56" s="10"/>
      <c r="F56" s="67"/>
      <c r="G56" s="60"/>
      <c r="H56" s="9"/>
      <c r="I56" s="52">
        <f t="shared" si="1"/>
        <v>1050</v>
      </c>
    </row>
    <row r="57" spans="1:9" x14ac:dyDescent="0.2">
      <c r="A57" s="53">
        <f t="shared" si="0"/>
        <v>39</v>
      </c>
      <c r="B57" s="45"/>
      <c r="C57" s="46"/>
      <c r="D57" s="10"/>
      <c r="E57" s="10"/>
      <c r="F57" s="67"/>
      <c r="G57" s="60"/>
      <c r="H57" s="50"/>
      <c r="I57" s="52">
        <f t="shared" si="1"/>
        <v>1050</v>
      </c>
    </row>
    <row r="58" spans="1:9" x14ac:dyDescent="0.2">
      <c r="A58" s="53">
        <f t="shared" si="0"/>
        <v>40</v>
      </c>
      <c r="B58" s="45"/>
      <c r="C58" s="46"/>
      <c r="D58" s="10"/>
      <c r="E58" s="10"/>
      <c r="F58" s="67"/>
      <c r="G58" s="60"/>
      <c r="H58" s="50"/>
      <c r="I58" s="52">
        <f t="shared" si="1"/>
        <v>1050</v>
      </c>
    </row>
    <row r="59" spans="1:9" x14ac:dyDescent="0.2">
      <c r="A59" s="53">
        <f t="shared" si="0"/>
        <v>41</v>
      </c>
      <c r="B59" s="45"/>
      <c r="C59" s="46"/>
      <c r="D59" s="10"/>
      <c r="E59" s="10"/>
      <c r="F59" s="67"/>
      <c r="G59" s="60"/>
      <c r="H59" s="9"/>
      <c r="I59" s="52">
        <f t="shared" si="1"/>
        <v>1050</v>
      </c>
    </row>
    <row r="60" spans="1:9" x14ac:dyDescent="0.2">
      <c r="A60" s="53">
        <f t="shared" si="0"/>
        <v>42</v>
      </c>
      <c r="B60" s="45"/>
      <c r="C60" s="46"/>
      <c r="D60" s="10"/>
      <c r="E60" s="10"/>
      <c r="F60" s="67"/>
      <c r="G60" s="60"/>
      <c r="H60" s="9"/>
      <c r="I60" s="52">
        <f t="shared" si="1"/>
        <v>1050</v>
      </c>
    </row>
    <row r="61" spans="1:9" x14ac:dyDescent="0.2">
      <c r="A61" s="53">
        <f t="shared" si="0"/>
        <v>43</v>
      </c>
      <c r="B61" s="45"/>
      <c r="C61" s="46"/>
      <c r="D61" s="10"/>
      <c r="E61" s="10"/>
      <c r="F61" s="67"/>
      <c r="G61" s="60"/>
      <c r="H61" s="9"/>
      <c r="I61" s="52">
        <f t="shared" si="1"/>
        <v>1050</v>
      </c>
    </row>
    <row r="62" spans="1:9" x14ac:dyDescent="0.2">
      <c r="A62" s="53">
        <f t="shared" si="0"/>
        <v>44</v>
      </c>
      <c r="B62" s="47"/>
      <c r="C62" s="46"/>
      <c r="D62" s="10"/>
      <c r="E62" s="10"/>
      <c r="F62" s="67"/>
      <c r="G62" s="60"/>
      <c r="H62" s="50"/>
      <c r="I62" s="52">
        <f t="shared" si="1"/>
        <v>1050</v>
      </c>
    </row>
    <row r="63" spans="1:9" x14ac:dyDescent="0.2">
      <c r="A63" s="53">
        <f t="shared" si="0"/>
        <v>45</v>
      </c>
      <c r="B63" s="45"/>
      <c r="C63" s="46"/>
      <c r="D63" s="10"/>
      <c r="E63" s="10"/>
      <c r="F63" s="67"/>
      <c r="G63" s="60"/>
      <c r="H63" s="9"/>
      <c r="I63" s="52">
        <f t="shared" si="1"/>
        <v>1050</v>
      </c>
    </row>
    <row r="64" spans="1:9" x14ac:dyDescent="0.2">
      <c r="A64" s="53">
        <f t="shared" si="0"/>
        <v>46</v>
      </c>
      <c r="B64" s="47"/>
      <c r="C64" s="46"/>
      <c r="D64" s="10"/>
      <c r="E64" s="10"/>
      <c r="F64" s="67"/>
      <c r="G64" s="60"/>
      <c r="H64" s="50"/>
      <c r="I64" s="52">
        <f t="shared" si="1"/>
        <v>1050</v>
      </c>
    </row>
    <row r="65" spans="1:9" x14ac:dyDescent="0.2">
      <c r="A65" s="53">
        <f t="shared" si="0"/>
        <v>47</v>
      </c>
      <c r="B65" s="45"/>
      <c r="C65" s="46"/>
      <c r="D65" s="10"/>
      <c r="E65" s="10"/>
      <c r="F65" s="67"/>
      <c r="G65" s="60"/>
      <c r="H65" s="9"/>
      <c r="I65" s="52">
        <f t="shared" si="1"/>
        <v>1050</v>
      </c>
    </row>
    <row r="66" spans="1:9" x14ac:dyDescent="0.2">
      <c r="A66" s="53">
        <f t="shared" si="0"/>
        <v>48</v>
      </c>
      <c r="B66" s="45"/>
      <c r="C66" s="46"/>
      <c r="D66" s="10"/>
      <c r="E66" s="10"/>
      <c r="F66" s="67"/>
      <c r="G66" s="60"/>
      <c r="H66" s="9"/>
      <c r="I66" s="52">
        <f t="shared" si="1"/>
        <v>1050</v>
      </c>
    </row>
    <row r="67" spans="1:9" x14ac:dyDescent="0.2">
      <c r="A67" s="53">
        <f t="shared" si="0"/>
        <v>49</v>
      </c>
      <c r="B67" s="47"/>
      <c r="C67" s="9"/>
      <c r="D67" s="10"/>
      <c r="E67" s="10"/>
      <c r="F67" s="67"/>
      <c r="G67" s="60"/>
      <c r="H67" s="50"/>
      <c r="I67" s="52">
        <f t="shared" si="1"/>
        <v>1050</v>
      </c>
    </row>
    <row r="68" spans="1:9" ht="13.5" thickBot="1" x14ac:dyDescent="0.25">
      <c r="A68" s="86">
        <f t="shared" si="0"/>
        <v>50</v>
      </c>
      <c r="B68" s="87"/>
      <c r="C68" s="88"/>
      <c r="D68" s="89"/>
      <c r="E68" s="89"/>
      <c r="F68" s="67"/>
      <c r="G68" s="90"/>
      <c r="H68" s="88"/>
      <c r="I68" s="91">
        <f t="shared" si="1"/>
        <v>1050</v>
      </c>
    </row>
    <row r="69" spans="1:9" ht="23.25" customHeight="1" thickBot="1" x14ac:dyDescent="0.25">
      <c r="A69" s="185" t="s">
        <v>133</v>
      </c>
      <c r="B69" s="186"/>
      <c r="C69" s="186"/>
      <c r="D69" s="186"/>
      <c r="E69" s="186"/>
      <c r="F69" s="187"/>
      <c r="G69" s="92">
        <f>SUM(G19:G68)</f>
        <v>50</v>
      </c>
      <c r="H69" s="93" t="s">
        <v>132</v>
      </c>
      <c r="I69" s="94">
        <f>(I17+I18)-G69</f>
        <v>1050</v>
      </c>
    </row>
    <row r="70" spans="1:9" x14ac:dyDescent="0.2">
      <c r="A70" s="197"/>
      <c r="B70" s="197"/>
      <c r="C70" s="197"/>
      <c r="D70" s="197"/>
      <c r="E70" s="197"/>
      <c r="F70" s="197"/>
      <c r="G70" s="197"/>
      <c r="H70" s="197"/>
    </row>
    <row r="71" spans="1:9" x14ac:dyDescent="0.2">
      <c r="A71" s="18" t="s">
        <v>46</v>
      </c>
      <c r="B71" s="12"/>
      <c r="C71" s="12"/>
      <c r="D71" s="11"/>
      <c r="E71" s="11"/>
      <c r="F71" s="68"/>
      <c r="G71" s="11"/>
      <c r="H71" s="11"/>
    </row>
    <row r="72" spans="1:9" x14ac:dyDescent="0.2">
      <c r="A72" s="12"/>
      <c r="B72" s="12"/>
      <c r="C72" s="12"/>
      <c r="D72" s="11"/>
      <c r="E72" s="11"/>
      <c r="F72" s="68"/>
      <c r="G72" s="11"/>
      <c r="H72" s="28"/>
    </row>
    <row r="73" spans="1:9" x14ac:dyDescent="0.2">
      <c r="A73" s="182" t="s">
        <v>31</v>
      </c>
      <c r="B73" s="182"/>
      <c r="C73" s="182"/>
      <c r="D73" s="182"/>
      <c r="E73" s="182"/>
      <c r="F73" s="182"/>
      <c r="G73" s="182"/>
      <c r="H73" s="20"/>
    </row>
    <row r="74" spans="1:9" ht="19.5" customHeight="1" x14ac:dyDescent="0.2">
      <c r="A74" s="12"/>
      <c r="B74" s="12"/>
      <c r="C74" s="12"/>
      <c r="D74" s="11"/>
      <c r="E74" s="11"/>
      <c r="F74" s="68"/>
      <c r="G74" s="11"/>
      <c r="H74" s="11"/>
      <c r="I74" s="165" t="s">
        <v>30</v>
      </c>
    </row>
    <row r="75" spans="1:9" x14ac:dyDescent="0.2">
      <c r="A75" s="183" t="s">
        <v>32</v>
      </c>
      <c r="B75" s="183"/>
      <c r="C75" s="183"/>
      <c r="D75" s="183"/>
      <c r="E75" s="183"/>
      <c r="F75" s="183"/>
      <c r="G75" s="183"/>
      <c r="H75" s="19"/>
      <c r="I75" s="165"/>
    </row>
    <row r="76" spans="1:9" x14ac:dyDescent="0.2">
      <c r="A76" s="12"/>
      <c r="B76" s="12"/>
      <c r="C76" s="12"/>
      <c r="D76" s="11"/>
      <c r="E76" s="11"/>
      <c r="F76" s="68"/>
      <c r="G76" s="11"/>
      <c r="H76" s="11"/>
    </row>
    <row r="77" spans="1:9" x14ac:dyDescent="0.2">
      <c r="A77" s="183" t="s">
        <v>33</v>
      </c>
      <c r="B77" s="183"/>
      <c r="C77" s="183"/>
      <c r="D77" s="183"/>
      <c r="E77" s="183"/>
      <c r="F77" s="183"/>
      <c r="G77" s="183"/>
      <c r="H77" s="19"/>
    </row>
    <row r="78" spans="1:9" ht="13.5" thickBot="1" x14ac:dyDescent="0.25">
      <c r="A78" s="15"/>
      <c r="B78" s="15"/>
      <c r="C78" s="15"/>
      <c r="D78" s="16"/>
      <c r="E78" s="16"/>
      <c r="F78" s="69"/>
      <c r="G78" s="16"/>
      <c r="H78" s="16"/>
      <c r="I78" s="17"/>
    </row>
    <row r="79" spans="1:9" ht="29.25" customHeight="1" thickTop="1" x14ac:dyDescent="0.2">
      <c r="A79" s="184" t="s">
        <v>155</v>
      </c>
      <c r="B79" s="184"/>
      <c r="C79" s="184"/>
      <c r="D79" s="184"/>
      <c r="E79" s="184"/>
      <c r="F79" s="184"/>
      <c r="G79" s="184"/>
      <c r="H79" s="21"/>
    </row>
    <row r="80" spans="1:9" ht="17.25" customHeight="1" x14ac:dyDescent="0.2">
      <c r="A80" s="57"/>
      <c r="B80" s="57"/>
      <c r="C80" s="57"/>
      <c r="D80" s="57"/>
      <c r="E80" s="57"/>
      <c r="F80" s="70"/>
      <c r="G80" s="57"/>
      <c r="H80" s="58"/>
    </row>
    <row r="81" spans="1:8" ht="29.25" customHeight="1" x14ac:dyDescent="0.2">
      <c r="A81" s="184" t="s">
        <v>156</v>
      </c>
      <c r="B81" s="184"/>
      <c r="C81" s="184"/>
      <c r="D81" s="184"/>
      <c r="E81" s="184"/>
      <c r="F81" s="184"/>
      <c r="G81" s="184"/>
      <c r="H81" s="20"/>
    </row>
    <row r="82" spans="1:8" x14ac:dyDescent="0.2">
      <c r="A82" s="13"/>
      <c r="B82" s="13"/>
      <c r="C82" s="13"/>
      <c r="D82" s="13"/>
      <c r="E82" s="13"/>
      <c r="F82" s="71"/>
      <c r="G82" s="4"/>
    </row>
    <row r="83" spans="1:8" x14ac:dyDescent="0.2">
      <c r="A83" s="14" t="s">
        <v>34</v>
      </c>
      <c r="B83" s="14"/>
      <c r="C83" s="14"/>
      <c r="H83" s="4"/>
    </row>
    <row r="84" spans="1:8" x14ac:dyDescent="0.2">
      <c r="A84" s="196"/>
      <c r="B84" s="196"/>
      <c r="C84" s="196"/>
      <c r="D84" s="196"/>
      <c r="E84" s="196"/>
      <c r="F84" s="196"/>
      <c r="G84" s="196"/>
      <c r="H84" s="196"/>
    </row>
    <row r="90" spans="1:8" x14ac:dyDescent="0.2">
      <c r="G90" s="4"/>
      <c r="H90" s="4"/>
    </row>
    <row r="220" spans="1:6" ht="48" hidden="1" thickBot="1" x14ac:dyDescent="0.3">
      <c r="A220" s="23" t="s">
        <v>47</v>
      </c>
      <c r="B220" s="23"/>
      <c r="C220" s="23"/>
      <c r="D220" s="24" t="s">
        <v>48</v>
      </c>
      <c r="E220" s="25"/>
      <c r="F220" s="72"/>
    </row>
    <row r="221" spans="1:6" ht="15" hidden="1" x14ac:dyDescent="0.2">
      <c r="A221" s="26">
        <v>6101</v>
      </c>
      <c r="B221" s="26"/>
      <c r="C221" s="26"/>
      <c r="D221" s="27" t="s">
        <v>49</v>
      </c>
      <c r="E221" s="27"/>
      <c r="F221" s="73"/>
    </row>
    <row r="222" spans="1:6" ht="15" hidden="1" x14ac:dyDescent="0.2">
      <c r="A222" s="26">
        <v>6102</v>
      </c>
      <c r="B222" s="26"/>
      <c r="C222" s="26"/>
      <c r="D222" s="27" t="s">
        <v>50</v>
      </c>
      <c r="E222" s="27"/>
      <c r="F222" s="73"/>
    </row>
    <row r="223" spans="1:6" ht="15" hidden="1" x14ac:dyDescent="0.2">
      <c r="A223" s="26">
        <v>6121</v>
      </c>
      <c r="B223" s="26"/>
      <c r="C223" s="26"/>
      <c r="D223" s="27" t="s">
        <v>51</v>
      </c>
      <c r="E223" s="27"/>
      <c r="F223" s="73"/>
    </row>
    <row r="224" spans="1:6" ht="15" hidden="1" x14ac:dyDescent="0.2">
      <c r="A224" s="26">
        <v>6122</v>
      </c>
      <c r="B224" s="26"/>
      <c r="C224" s="26"/>
      <c r="D224" s="27" t="s">
        <v>52</v>
      </c>
      <c r="E224" s="27"/>
      <c r="F224" s="73"/>
    </row>
    <row r="225" spans="1:6" ht="15" hidden="1" x14ac:dyDescent="0.2">
      <c r="A225" s="26">
        <v>6201</v>
      </c>
      <c r="B225" s="26"/>
      <c r="C225" s="26"/>
      <c r="D225" s="27" t="s">
        <v>53</v>
      </c>
      <c r="E225" s="27"/>
      <c r="F225" s="73"/>
    </row>
    <row r="226" spans="1:6" ht="15" hidden="1" x14ac:dyDescent="0.2">
      <c r="A226" s="26">
        <v>6202</v>
      </c>
      <c r="B226" s="26"/>
      <c r="C226" s="26"/>
      <c r="D226" s="27" t="s">
        <v>54</v>
      </c>
      <c r="E226" s="27"/>
      <c r="F226" s="73"/>
    </row>
    <row r="227" spans="1:6" ht="15" hidden="1" x14ac:dyDescent="0.2">
      <c r="A227" s="26">
        <v>6301</v>
      </c>
      <c r="B227" s="26"/>
      <c r="C227" s="26"/>
      <c r="D227" s="27" t="s">
        <v>55</v>
      </c>
      <c r="E227" s="27"/>
      <c r="F227" s="73"/>
    </row>
    <row r="228" spans="1:6" ht="15" hidden="1" x14ac:dyDescent="0.2">
      <c r="A228" s="26">
        <v>6302</v>
      </c>
      <c r="B228" s="26"/>
      <c r="C228" s="26"/>
      <c r="D228" s="27" t="s">
        <v>56</v>
      </c>
      <c r="E228" s="27"/>
      <c r="F228" s="73"/>
    </row>
    <row r="229" spans="1:6" ht="15" hidden="1" x14ac:dyDescent="0.2">
      <c r="A229" s="26">
        <v>6303</v>
      </c>
      <c r="B229" s="26"/>
      <c r="C229" s="26"/>
      <c r="D229" s="27" t="s">
        <v>57</v>
      </c>
      <c r="E229" s="27"/>
      <c r="F229" s="73"/>
    </row>
    <row r="230" spans="1:6" ht="15" hidden="1" x14ac:dyDescent="0.2">
      <c r="A230" s="26">
        <v>6304</v>
      </c>
      <c r="B230" s="26"/>
      <c r="C230" s="26"/>
      <c r="D230" s="27" t="s">
        <v>58</v>
      </c>
      <c r="E230" s="27"/>
      <c r="F230" s="73"/>
    </row>
    <row r="231" spans="1:6" ht="15" hidden="1" x14ac:dyDescent="0.2">
      <c r="A231" s="26">
        <v>6311</v>
      </c>
      <c r="B231" s="26"/>
      <c r="C231" s="26"/>
      <c r="D231" s="27" t="s">
        <v>59</v>
      </c>
      <c r="E231" s="27"/>
      <c r="F231" s="73"/>
    </row>
    <row r="232" spans="1:6" ht="15" hidden="1" x14ac:dyDescent="0.2">
      <c r="A232" s="26">
        <v>6312</v>
      </c>
      <c r="B232" s="26"/>
      <c r="C232" s="26"/>
      <c r="D232" s="27" t="s">
        <v>60</v>
      </c>
      <c r="E232" s="27"/>
      <c r="F232" s="73"/>
    </row>
    <row r="233" spans="1:6" ht="15" hidden="1" x14ac:dyDescent="0.2">
      <c r="A233" s="26">
        <v>6401</v>
      </c>
      <c r="B233" s="26"/>
      <c r="C233" s="26"/>
      <c r="D233" s="27" t="s">
        <v>61</v>
      </c>
      <c r="E233" s="27"/>
      <c r="F233" s="73"/>
    </row>
    <row r="234" spans="1:6" ht="15" hidden="1" x14ac:dyDescent="0.2">
      <c r="A234" s="26">
        <v>6402</v>
      </c>
      <c r="B234" s="26"/>
      <c r="C234" s="26"/>
      <c r="D234" s="27" t="s">
        <v>62</v>
      </c>
      <c r="E234" s="27"/>
      <c r="F234" s="73"/>
    </row>
    <row r="235" spans="1:6" ht="15" hidden="1" x14ac:dyDescent="0.2">
      <c r="A235" s="26">
        <v>6409</v>
      </c>
      <c r="B235" s="26"/>
      <c r="C235" s="26"/>
      <c r="D235" s="27" t="s">
        <v>63</v>
      </c>
      <c r="E235" s="27"/>
      <c r="F235" s="73"/>
    </row>
    <row r="236" spans="1:6" ht="15" hidden="1" x14ac:dyDescent="0.2">
      <c r="A236" s="26">
        <v>6410</v>
      </c>
      <c r="B236" s="26"/>
      <c r="C236" s="26"/>
      <c r="D236" s="27" t="s">
        <v>64</v>
      </c>
      <c r="E236" s="27"/>
      <c r="F236" s="73"/>
    </row>
    <row r="237" spans="1:6" ht="15" hidden="1" x14ac:dyDescent="0.2">
      <c r="A237" s="26">
        <v>6411</v>
      </c>
      <c r="B237" s="26"/>
      <c r="C237" s="26"/>
      <c r="D237" s="27" t="s">
        <v>65</v>
      </c>
      <c r="E237" s="27"/>
      <c r="F237" s="73"/>
    </row>
    <row r="238" spans="1:6" ht="15" hidden="1" x14ac:dyDescent="0.2">
      <c r="A238" s="26">
        <v>6412</v>
      </c>
      <c r="B238" s="26"/>
      <c r="C238" s="26"/>
      <c r="D238" s="27" t="s">
        <v>66</v>
      </c>
      <c r="E238" s="27"/>
      <c r="F238" s="73"/>
    </row>
    <row r="239" spans="1:6" ht="15" hidden="1" x14ac:dyDescent="0.2">
      <c r="A239" s="26">
        <v>6413</v>
      </c>
      <c r="B239" s="26"/>
      <c r="C239" s="26"/>
      <c r="D239" s="27" t="s">
        <v>67</v>
      </c>
      <c r="E239" s="27"/>
      <c r="F239" s="73"/>
    </row>
    <row r="240" spans="1:6" ht="15" hidden="1" x14ac:dyDescent="0.2">
      <c r="A240" s="26">
        <v>6414</v>
      </c>
      <c r="B240" s="26"/>
      <c r="C240" s="26"/>
      <c r="D240" s="27" t="s">
        <v>68</v>
      </c>
      <c r="E240" s="27"/>
      <c r="F240" s="73"/>
    </row>
    <row r="241" spans="1:6" ht="15" hidden="1" x14ac:dyDescent="0.2">
      <c r="A241" s="26">
        <v>6415</v>
      </c>
      <c r="B241" s="26"/>
      <c r="C241" s="26"/>
      <c r="D241" s="27" t="s">
        <v>69</v>
      </c>
      <c r="E241" s="27"/>
      <c r="F241" s="73"/>
    </row>
    <row r="242" spans="1:6" ht="15" hidden="1" x14ac:dyDescent="0.2">
      <c r="A242" s="26">
        <v>6416</v>
      </c>
      <c r="B242" s="26"/>
      <c r="C242" s="26"/>
      <c r="D242" s="27" t="s">
        <v>70</v>
      </c>
      <c r="E242" s="27"/>
      <c r="F242" s="73"/>
    </row>
    <row r="243" spans="1:6" ht="15" hidden="1" x14ac:dyDescent="0.2">
      <c r="A243" s="26">
        <v>6417</v>
      </c>
      <c r="B243" s="26"/>
      <c r="C243" s="26"/>
      <c r="D243" s="27" t="s">
        <v>71</v>
      </c>
      <c r="E243" s="27"/>
      <c r="F243" s="73"/>
    </row>
    <row r="244" spans="1:6" ht="15" hidden="1" x14ac:dyDescent="0.2">
      <c r="A244" s="26">
        <v>6419</v>
      </c>
      <c r="B244" s="26"/>
      <c r="C244" s="26"/>
      <c r="D244" s="27" t="s">
        <v>72</v>
      </c>
      <c r="E244" s="27"/>
      <c r="F244" s="73"/>
    </row>
    <row r="245" spans="1:6" ht="15" hidden="1" x14ac:dyDescent="0.2">
      <c r="A245" s="26">
        <v>6421</v>
      </c>
      <c r="B245" s="26"/>
      <c r="C245" s="26"/>
      <c r="D245" s="27" t="s">
        <v>73</v>
      </c>
      <c r="E245" s="27"/>
      <c r="F245" s="73"/>
    </row>
    <row r="246" spans="1:6" ht="15" hidden="1" x14ac:dyDescent="0.2">
      <c r="A246" s="26">
        <v>6429</v>
      </c>
      <c r="B246" s="26"/>
      <c r="C246" s="26"/>
      <c r="D246" s="27" t="s">
        <v>74</v>
      </c>
      <c r="E246" s="27"/>
      <c r="F246" s="73"/>
    </row>
    <row r="247" spans="1:6" ht="15" hidden="1" x14ac:dyDescent="0.2">
      <c r="A247" s="26">
        <v>6431</v>
      </c>
      <c r="B247" s="26"/>
      <c r="C247" s="26"/>
      <c r="D247" s="27" t="s">
        <v>75</v>
      </c>
      <c r="E247" s="27"/>
      <c r="F247" s="73"/>
    </row>
    <row r="248" spans="1:6" ht="15" hidden="1" x14ac:dyDescent="0.2">
      <c r="A248" s="26">
        <v>6432</v>
      </c>
      <c r="B248" s="26"/>
      <c r="C248" s="26"/>
      <c r="D248" s="27" t="s">
        <v>76</v>
      </c>
      <c r="E248" s="27"/>
      <c r="F248" s="73"/>
    </row>
    <row r="249" spans="1:6" ht="15" hidden="1" x14ac:dyDescent="0.2">
      <c r="A249" s="26">
        <v>6433</v>
      </c>
      <c r="B249" s="26"/>
      <c r="C249" s="26"/>
      <c r="D249" s="27" t="s">
        <v>77</v>
      </c>
      <c r="E249" s="27"/>
      <c r="F249" s="73"/>
    </row>
    <row r="250" spans="1:6" ht="15" hidden="1" x14ac:dyDescent="0.2">
      <c r="A250" s="26">
        <v>6434</v>
      </c>
      <c r="B250" s="26"/>
      <c r="C250" s="26"/>
      <c r="D250" s="27" t="s">
        <v>78</v>
      </c>
      <c r="E250" s="27"/>
      <c r="F250" s="73"/>
    </row>
    <row r="251" spans="1:6" ht="15" hidden="1" x14ac:dyDescent="0.2">
      <c r="A251" s="26">
        <v>6435</v>
      </c>
      <c r="B251" s="26"/>
      <c r="C251" s="26"/>
      <c r="D251" s="27" t="s">
        <v>79</v>
      </c>
      <c r="E251" s="27"/>
      <c r="F251" s="73"/>
    </row>
    <row r="252" spans="1:6" ht="15" hidden="1" x14ac:dyDescent="0.2">
      <c r="A252" s="26">
        <v>6438</v>
      </c>
      <c r="B252" s="26"/>
      <c r="C252" s="26"/>
      <c r="D252" s="27" t="s">
        <v>80</v>
      </c>
      <c r="E252" s="27"/>
      <c r="F252" s="73"/>
    </row>
    <row r="253" spans="1:6" ht="15" hidden="1" x14ac:dyDescent="0.2">
      <c r="A253" s="26">
        <v>6439</v>
      </c>
      <c r="B253" s="26"/>
      <c r="C253" s="26"/>
      <c r="D253" s="27" t="s">
        <v>81</v>
      </c>
      <c r="E253" s="27"/>
      <c r="F253" s="73"/>
    </row>
    <row r="254" spans="1:6" ht="15" hidden="1" x14ac:dyDescent="0.2">
      <c r="A254" s="26">
        <v>6501</v>
      </c>
      <c r="B254" s="26"/>
      <c r="C254" s="26"/>
      <c r="D254" s="27" t="s">
        <v>82</v>
      </c>
      <c r="E254" s="27"/>
      <c r="F254" s="73"/>
    </row>
    <row r="255" spans="1:6" ht="15" hidden="1" x14ac:dyDescent="0.2">
      <c r="A255" s="26">
        <v>6511</v>
      </c>
      <c r="B255" s="26"/>
      <c r="C255" s="26"/>
      <c r="D255" s="27" t="s">
        <v>83</v>
      </c>
      <c r="E255" s="27"/>
      <c r="F255" s="73"/>
    </row>
    <row r="256" spans="1:6" ht="15" hidden="1" x14ac:dyDescent="0.2">
      <c r="A256" s="26">
        <v>6521</v>
      </c>
      <c r="B256" s="26"/>
      <c r="C256" s="26"/>
      <c r="D256" s="27" t="s">
        <v>84</v>
      </c>
      <c r="E256" s="27"/>
      <c r="F256" s="73"/>
    </row>
    <row r="257" spans="1:6" ht="15" hidden="1" x14ac:dyDescent="0.2">
      <c r="A257" s="26">
        <v>6522</v>
      </c>
      <c r="B257" s="26"/>
      <c r="C257" s="26"/>
      <c r="D257" s="27" t="s">
        <v>85</v>
      </c>
      <c r="E257" s="27"/>
      <c r="F257" s="73"/>
    </row>
    <row r="258" spans="1:6" ht="15" hidden="1" x14ac:dyDescent="0.2">
      <c r="A258" s="26">
        <v>6531</v>
      </c>
      <c r="B258" s="26"/>
      <c r="C258" s="26"/>
      <c r="D258" s="27" t="s">
        <v>86</v>
      </c>
      <c r="E258" s="27"/>
      <c r="F258" s="73"/>
    </row>
    <row r="259" spans="1:6" ht="15" hidden="1" x14ac:dyDescent="0.2">
      <c r="A259" s="26">
        <v>6532</v>
      </c>
      <c r="B259" s="26"/>
      <c r="C259" s="26"/>
      <c r="D259" s="27" t="s">
        <v>87</v>
      </c>
      <c r="E259" s="27"/>
      <c r="F259" s="73"/>
    </row>
    <row r="260" spans="1:6" ht="15" hidden="1" x14ac:dyDescent="0.2">
      <c r="A260" s="26">
        <v>6533</v>
      </c>
      <c r="B260" s="26"/>
      <c r="C260" s="26"/>
      <c r="D260" s="27" t="s">
        <v>88</v>
      </c>
      <c r="E260" s="27"/>
      <c r="F260" s="73"/>
    </row>
    <row r="261" spans="1:6" ht="15" hidden="1" x14ac:dyDescent="0.2">
      <c r="A261" s="26">
        <v>6534</v>
      </c>
      <c r="B261" s="26"/>
      <c r="C261" s="26"/>
      <c r="D261" s="27" t="s">
        <v>89</v>
      </c>
      <c r="E261" s="27"/>
      <c r="F261" s="73"/>
    </row>
    <row r="262" spans="1:6" ht="15" hidden="1" x14ac:dyDescent="0.2">
      <c r="A262" s="26">
        <v>6539</v>
      </c>
      <c r="B262" s="26"/>
      <c r="C262" s="26"/>
      <c r="D262" s="27" t="s">
        <v>90</v>
      </c>
      <c r="E262" s="27"/>
      <c r="F262" s="73"/>
    </row>
    <row r="263" spans="1:6" ht="15" hidden="1" x14ac:dyDescent="0.2">
      <c r="A263" s="26">
        <v>6701</v>
      </c>
      <c r="B263" s="26"/>
      <c r="C263" s="26"/>
      <c r="D263" s="27" t="s">
        <v>91</v>
      </c>
      <c r="E263" s="27"/>
      <c r="F263" s="73"/>
    </row>
    <row r="264" spans="1:6" ht="15" hidden="1" x14ac:dyDescent="0.2">
      <c r="A264" s="26">
        <v>6702</v>
      </c>
      <c r="B264" s="26"/>
      <c r="C264" s="26"/>
      <c r="D264" s="27" t="s">
        <v>92</v>
      </c>
      <c r="E264" s="27"/>
      <c r="F264" s="73"/>
    </row>
    <row r="265" spans="1:6" ht="15" hidden="1" x14ac:dyDescent="0.2">
      <c r="A265" s="26">
        <v>7101</v>
      </c>
      <c r="B265" s="26"/>
      <c r="C265" s="26"/>
      <c r="D265" s="27" t="s">
        <v>93</v>
      </c>
      <c r="E265" s="27"/>
      <c r="F265" s="73"/>
    </row>
    <row r="266" spans="1:6" ht="15" hidden="1" x14ac:dyDescent="0.2">
      <c r="A266" s="26">
        <v>7102</v>
      </c>
      <c r="B266" s="26"/>
      <c r="C266" s="26"/>
      <c r="D266" s="27" t="s">
        <v>94</v>
      </c>
      <c r="E266" s="27"/>
      <c r="F266" s="73"/>
    </row>
    <row r="267" spans="1:6" ht="15" hidden="1" x14ac:dyDescent="0.2">
      <c r="A267" s="26">
        <v>7103</v>
      </c>
      <c r="B267" s="26"/>
      <c r="C267" s="26"/>
      <c r="D267" s="27" t="s">
        <v>95</v>
      </c>
      <c r="E267" s="27"/>
      <c r="F267" s="73"/>
    </row>
    <row r="268" spans="1:6" ht="15" hidden="1" x14ac:dyDescent="0.2">
      <c r="A268" s="26">
        <v>7104</v>
      </c>
      <c r="B268" s="26"/>
      <c r="C268" s="26"/>
      <c r="D268" s="27" t="s">
        <v>96</v>
      </c>
      <c r="E268" s="27"/>
      <c r="F268" s="73"/>
    </row>
    <row r="269" spans="1:6" ht="15" hidden="1" x14ac:dyDescent="0.2">
      <c r="A269" s="26">
        <v>7105</v>
      </c>
      <c r="B269" s="26"/>
      <c r="C269" s="26"/>
      <c r="D269" s="27" t="s">
        <v>97</v>
      </c>
      <c r="E269" s="27"/>
      <c r="F269" s="73"/>
    </row>
    <row r="270" spans="1:6" ht="15" hidden="1" x14ac:dyDescent="0.2">
      <c r="A270" s="26">
        <v>7106</v>
      </c>
      <c r="B270" s="26"/>
      <c r="C270" s="26"/>
      <c r="D270" s="27" t="s">
        <v>98</v>
      </c>
      <c r="E270" s="27"/>
      <c r="F270" s="73"/>
    </row>
    <row r="271" spans="1:6" ht="15" hidden="1" x14ac:dyDescent="0.2">
      <c r="A271" s="26">
        <v>7107</v>
      </c>
      <c r="B271" s="26"/>
      <c r="C271" s="26"/>
      <c r="D271" s="27" t="s">
        <v>99</v>
      </c>
      <c r="E271" s="27"/>
      <c r="F271" s="73"/>
    </row>
    <row r="272" spans="1:6" ht="15" hidden="1" x14ac:dyDescent="0.2">
      <c r="A272" s="26">
        <v>7109</v>
      </c>
      <c r="B272" s="26"/>
      <c r="C272" s="26"/>
      <c r="D272" s="27" t="s">
        <v>100</v>
      </c>
      <c r="E272" s="27"/>
      <c r="F272" s="73"/>
    </row>
    <row r="273" spans="1:6" ht="15" hidden="1" x14ac:dyDescent="0.2">
      <c r="A273" s="26">
        <v>7111</v>
      </c>
      <c r="B273" s="26"/>
      <c r="C273" s="26"/>
      <c r="D273" s="27" t="s">
        <v>101</v>
      </c>
      <c r="E273" s="27"/>
      <c r="F273" s="73"/>
    </row>
    <row r="274" spans="1:6" ht="15" hidden="1" x14ac:dyDescent="0.2">
      <c r="A274" s="26">
        <v>7112</v>
      </c>
      <c r="B274" s="26"/>
      <c r="C274" s="26"/>
      <c r="D274" s="27" t="s">
        <v>102</v>
      </c>
      <c r="E274" s="27"/>
      <c r="F274" s="73"/>
    </row>
    <row r="275" spans="1:6" ht="15" hidden="1" x14ac:dyDescent="0.2">
      <c r="A275" s="26">
        <v>7113</v>
      </c>
      <c r="B275" s="26"/>
      <c r="C275" s="26"/>
      <c r="D275" s="27" t="s">
        <v>103</v>
      </c>
      <c r="E275" s="27"/>
      <c r="F275" s="73"/>
    </row>
    <row r="276" spans="1:6" ht="15" hidden="1" x14ac:dyDescent="0.2">
      <c r="A276" s="26">
        <v>7114</v>
      </c>
      <c r="B276" s="26"/>
      <c r="C276" s="26"/>
      <c r="D276" s="27" t="s">
        <v>104</v>
      </c>
      <c r="E276" s="27"/>
      <c r="F276" s="73"/>
    </row>
    <row r="277" spans="1:6" ht="15" hidden="1" x14ac:dyDescent="0.2">
      <c r="A277" s="26">
        <v>7115</v>
      </c>
      <c r="B277" s="26"/>
      <c r="C277" s="26"/>
      <c r="D277" s="27" t="s">
        <v>105</v>
      </c>
      <c r="E277" s="27"/>
      <c r="F277" s="73"/>
    </row>
    <row r="278" spans="1:6" ht="15" hidden="1" x14ac:dyDescent="0.2">
      <c r="A278" s="26">
        <v>7116</v>
      </c>
      <c r="B278" s="26"/>
      <c r="C278" s="26"/>
      <c r="D278" s="27" t="s">
        <v>106</v>
      </c>
      <c r="E278" s="27"/>
      <c r="F278" s="73"/>
    </row>
    <row r="279" spans="1:6" ht="15" hidden="1" x14ac:dyDescent="0.2">
      <c r="A279" s="26">
        <v>7117</v>
      </c>
      <c r="B279" s="26"/>
      <c r="C279" s="26"/>
      <c r="D279" s="27" t="s">
        <v>107</v>
      </c>
      <c r="E279" s="27"/>
      <c r="F279" s="73"/>
    </row>
    <row r="280" spans="1:6" ht="15" hidden="1" x14ac:dyDescent="0.2">
      <c r="A280" s="26">
        <v>7119</v>
      </c>
      <c r="B280" s="26"/>
      <c r="C280" s="26"/>
      <c r="D280" s="27" t="s">
        <v>108</v>
      </c>
      <c r="E280" s="27"/>
      <c r="F280" s="73"/>
    </row>
    <row r="281" spans="1:6" ht="15" hidden="1" x14ac:dyDescent="0.2">
      <c r="A281" s="26">
        <v>7121</v>
      </c>
      <c r="B281" s="26"/>
      <c r="C281" s="26"/>
      <c r="D281" s="27" t="s">
        <v>109</v>
      </c>
      <c r="E281" s="27"/>
      <c r="F281" s="73"/>
    </row>
    <row r="282" spans="1:6" ht="15" hidden="1" x14ac:dyDescent="0.2">
      <c r="A282" s="26">
        <v>7131</v>
      </c>
      <c r="B282" s="26"/>
      <c r="C282" s="26"/>
      <c r="D282" s="27" t="s">
        <v>110</v>
      </c>
      <c r="E282" s="27"/>
      <c r="F282" s="73"/>
    </row>
    <row r="283" spans="1:6" ht="15" hidden="1" x14ac:dyDescent="0.2">
      <c r="A283" s="26">
        <v>7132</v>
      </c>
      <c r="B283" s="26"/>
      <c r="C283" s="26"/>
      <c r="D283" s="27" t="s">
        <v>111</v>
      </c>
      <c r="E283" s="27"/>
      <c r="F283" s="73"/>
    </row>
    <row r="284" spans="1:6" ht="15" hidden="1" x14ac:dyDescent="0.2">
      <c r="A284" s="26">
        <v>7133</v>
      </c>
      <c r="B284" s="26"/>
      <c r="C284" s="26"/>
      <c r="D284" s="27" t="s">
        <v>112</v>
      </c>
      <c r="E284" s="27"/>
      <c r="F284" s="73"/>
    </row>
    <row r="285" spans="1:6" ht="15" hidden="1" x14ac:dyDescent="0.2">
      <c r="A285" s="26">
        <v>7134</v>
      </c>
      <c r="B285" s="26"/>
      <c r="C285" s="26"/>
      <c r="D285" s="27" t="s">
        <v>113</v>
      </c>
      <c r="E285" s="27"/>
      <c r="F285" s="73"/>
    </row>
    <row r="286" spans="1:6" ht="15" hidden="1" x14ac:dyDescent="0.2">
      <c r="A286" s="26">
        <v>7139</v>
      </c>
      <c r="B286" s="26"/>
      <c r="C286" s="26"/>
      <c r="D286" s="27" t="s">
        <v>114</v>
      </c>
      <c r="E286" s="27"/>
      <c r="F286" s="73"/>
    </row>
    <row r="287" spans="1:6" ht="15" hidden="1" x14ac:dyDescent="0.2">
      <c r="A287" s="26">
        <v>7201</v>
      </c>
      <c r="B287" s="26"/>
      <c r="C287" s="26"/>
      <c r="D287" s="27" t="s">
        <v>115</v>
      </c>
      <c r="E287" s="27"/>
      <c r="F287" s="73"/>
    </row>
    <row r="288" spans="1:6" ht="15" hidden="1" x14ac:dyDescent="0.2">
      <c r="A288" s="26">
        <v>7202</v>
      </c>
      <c r="B288" s="26"/>
      <c r="C288" s="26"/>
      <c r="D288" s="27" t="s">
        <v>116</v>
      </c>
      <c r="E288" s="27"/>
      <c r="F288" s="73"/>
    </row>
    <row r="289" spans="1:6" ht="15" hidden="1" x14ac:dyDescent="0.2">
      <c r="A289" s="26">
        <v>7203</v>
      </c>
      <c r="B289" s="26"/>
      <c r="C289" s="26"/>
      <c r="D289" s="27" t="s">
        <v>117</v>
      </c>
      <c r="E289" s="27"/>
      <c r="F289" s="73"/>
    </row>
    <row r="290" spans="1:6" ht="15" hidden="1" x14ac:dyDescent="0.2">
      <c r="A290" s="26">
        <v>7204</v>
      </c>
      <c r="B290" s="26"/>
      <c r="C290" s="26"/>
      <c r="D290" s="27" t="s">
        <v>118</v>
      </c>
      <c r="E290" s="27"/>
      <c r="F290" s="73"/>
    </row>
    <row r="291" spans="1:6" ht="15" hidden="1" x14ac:dyDescent="0.2">
      <c r="A291" s="26">
        <v>7209</v>
      </c>
      <c r="B291" s="26"/>
      <c r="C291" s="26"/>
      <c r="D291" s="27" t="s">
        <v>119</v>
      </c>
      <c r="E291" s="27"/>
      <c r="F291" s="73"/>
    </row>
    <row r="292" spans="1:6" ht="15" hidden="1" x14ac:dyDescent="0.2">
      <c r="A292" s="26">
        <v>7211</v>
      </c>
      <c r="B292" s="26"/>
      <c r="C292" s="26"/>
      <c r="D292" s="27" t="s">
        <v>120</v>
      </c>
      <c r="E292" s="27"/>
      <c r="F292" s="73"/>
    </row>
    <row r="293" spans="1:6" ht="15" hidden="1" x14ac:dyDescent="0.2">
      <c r="A293" s="26">
        <v>7221</v>
      </c>
      <c r="B293" s="26"/>
      <c r="C293" s="26"/>
      <c r="D293" s="27" t="s">
        <v>121</v>
      </c>
      <c r="E293" s="27"/>
      <c r="F293" s="73"/>
    </row>
    <row r="294" spans="1:6" ht="15" hidden="1" x14ac:dyDescent="0.2">
      <c r="A294" s="26">
        <v>8101</v>
      </c>
      <c r="B294" s="26"/>
      <c r="C294" s="26"/>
      <c r="D294" s="27" t="s">
        <v>122</v>
      </c>
      <c r="E294" s="27"/>
      <c r="F294" s="73"/>
    </row>
    <row r="295" spans="1:6" ht="15" hidden="1" x14ac:dyDescent="0.2">
      <c r="A295" s="26">
        <v>8201</v>
      </c>
      <c r="B295" s="26"/>
      <c r="C295" s="26"/>
      <c r="D295" s="27" t="s">
        <v>123</v>
      </c>
      <c r="E295" s="27"/>
      <c r="F295" s="73"/>
    </row>
    <row r="296" spans="1:6" ht="15" hidden="1" x14ac:dyDescent="0.2">
      <c r="A296" s="26">
        <v>8301</v>
      </c>
      <c r="B296" s="26"/>
      <c r="C296" s="26"/>
      <c r="D296" s="27" t="s">
        <v>124</v>
      </c>
      <c r="E296" s="27"/>
      <c r="F296" s="73"/>
    </row>
    <row r="297" spans="1:6" ht="15" hidden="1" x14ac:dyDescent="0.2">
      <c r="A297" s="26">
        <v>8302</v>
      </c>
      <c r="B297" s="26"/>
      <c r="C297" s="26"/>
      <c r="D297" s="27" t="s">
        <v>125</v>
      </c>
      <c r="E297" s="27"/>
      <c r="F297" s="73"/>
    </row>
    <row r="298" spans="1:6" ht="15" hidden="1" x14ac:dyDescent="0.2">
      <c r="A298" s="26">
        <v>8303</v>
      </c>
      <c r="B298" s="26"/>
      <c r="C298" s="26"/>
      <c r="D298" s="27" t="s">
        <v>126</v>
      </c>
      <c r="E298" s="27"/>
      <c r="F298" s="73"/>
    </row>
    <row r="299" spans="1:6" ht="15" hidden="1" x14ac:dyDescent="0.2">
      <c r="A299" s="26">
        <v>8304</v>
      </c>
      <c r="B299" s="26"/>
      <c r="C299" s="26"/>
      <c r="D299" s="27" t="s">
        <v>127</v>
      </c>
      <c r="E299" s="27"/>
      <c r="F299" s="73"/>
    </row>
    <row r="300" spans="1:6" ht="15" hidden="1" x14ac:dyDescent="0.2">
      <c r="A300" s="26">
        <v>8305</v>
      </c>
      <c r="B300" s="26"/>
      <c r="C300" s="26"/>
      <c r="D300" s="27" t="s">
        <v>128</v>
      </c>
      <c r="E300" s="27"/>
      <c r="F300" s="73"/>
    </row>
  </sheetData>
  <protectedRanges>
    <protectedRange sqref="A71:H81" name="Range2"/>
    <protectedRange sqref="D8:H13" name="Range1"/>
  </protectedRanges>
  <autoFilter ref="A16:I69" xr:uid="{00000000-0009-0000-0000-000001000000}"/>
  <dataConsolidate/>
  <mergeCells count="23">
    <mergeCell ref="A84:H84"/>
    <mergeCell ref="A70:H70"/>
    <mergeCell ref="A17:H17"/>
    <mergeCell ref="A75:G75"/>
    <mergeCell ref="A12:C12"/>
    <mergeCell ref="A13:C13"/>
    <mergeCell ref="A81:G81"/>
    <mergeCell ref="D8:I8"/>
    <mergeCell ref="A73:G73"/>
    <mergeCell ref="A77:G77"/>
    <mergeCell ref="A79:G79"/>
    <mergeCell ref="A69:F69"/>
    <mergeCell ref="D9:I9"/>
    <mergeCell ref="D10:I10"/>
    <mergeCell ref="I74:I75"/>
    <mergeCell ref="A18:H18"/>
    <mergeCell ref="D13:I13"/>
    <mergeCell ref="A9:C9"/>
    <mergeCell ref="A10:C10"/>
    <mergeCell ref="A8:C8"/>
    <mergeCell ref="A11:C11"/>
    <mergeCell ref="D11:I11"/>
    <mergeCell ref="D12:I12"/>
  </mergeCells>
  <phoneticPr fontId="0" type="noConversion"/>
  <pageMargins left="0.48" right="0.2" top="0.31" bottom="0.4" header="0.21" footer="0.25"/>
  <pageSetup paperSize="9" scale="55" orientation="landscape" r:id="rId1"/>
  <headerFooter alignWithMargins="0"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8C54AF-2708-4AFF-94FA-BF88480FE76F}">
          <x14:formula1>
            <xm:f>'tabelul codurilor'!$B$4:$B$10</xm:f>
          </x14:formula1>
          <xm:sqref>F19:F68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8B74-E159-4681-BC9D-A188481EE773}">
  <dimension ref="A1:L301"/>
  <sheetViews>
    <sheetView showGridLines="0" zoomScaleNormal="100" zoomScaleSheetLayoutView="70" workbookViewId="0">
      <selection activeCell="G23" sqref="G23"/>
    </sheetView>
  </sheetViews>
  <sheetFormatPr defaultColWidth="9.140625" defaultRowHeight="12.75" x14ac:dyDescent="0.2"/>
  <cols>
    <col min="1" max="1" width="11.7109375" style="1" customWidth="1"/>
    <col min="2" max="2" width="19.7109375" style="1" customWidth="1"/>
    <col min="3" max="3" width="27.5703125" style="1" customWidth="1"/>
    <col min="4" max="5" width="13" style="1" customWidth="1"/>
    <col min="6" max="6" width="9.85546875" style="64" customWidth="1"/>
    <col min="7" max="7" width="13.85546875" style="1" customWidth="1"/>
    <col min="8" max="8" width="69.140625" style="1" customWidth="1"/>
    <col min="9" max="9" width="30.42578125" style="4" customWidth="1"/>
    <col min="10" max="16384" width="9.140625" style="1"/>
  </cols>
  <sheetData>
    <row r="1" spans="1:12" ht="16.5" thickBot="1" x14ac:dyDescent="0.3">
      <c r="I1" s="29" t="s">
        <v>0</v>
      </c>
    </row>
    <row r="2" spans="1:12" ht="16.5" thickBot="1" x14ac:dyDescent="0.25">
      <c r="I2" s="143" t="s">
        <v>162</v>
      </c>
    </row>
    <row r="3" spans="1:12" x14ac:dyDescent="0.2">
      <c r="A3" s="198"/>
      <c r="B3" s="198"/>
      <c r="C3" s="198"/>
      <c r="D3" s="198"/>
      <c r="E3" s="198"/>
      <c r="F3" s="198"/>
      <c r="G3" s="198"/>
      <c r="H3" s="198"/>
      <c r="I3" s="198"/>
    </row>
    <row r="6" spans="1:12" x14ac:dyDescent="0.2">
      <c r="A6" s="2" t="s">
        <v>35</v>
      </c>
      <c r="B6" s="2"/>
      <c r="C6" s="2"/>
      <c r="D6" s="3"/>
      <c r="E6" s="3"/>
      <c r="F6" s="65"/>
      <c r="G6" s="3"/>
      <c r="H6" s="3"/>
    </row>
    <row r="7" spans="1:12" x14ac:dyDescent="0.2">
      <c r="A7" s="5"/>
      <c r="B7" s="5"/>
      <c r="C7" s="5"/>
      <c r="D7" s="5"/>
      <c r="E7" s="5"/>
      <c r="F7" s="66"/>
      <c r="G7" s="5"/>
      <c r="H7" s="5"/>
      <c r="I7" s="5"/>
    </row>
    <row r="8" spans="1:12" x14ac:dyDescent="0.2">
      <c r="A8" s="194" t="s">
        <v>3</v>
      </c>
      <c r="B8" s="194"/>
      <c r="C8" s="194"/>
      <c r="D8" s="152"/>
      <c r="E8" s="152"/>
      <c r="F8" s="152"/>
      <c r="G8" s="152"/>
      <c r="H8" s="152"/>
      <c r="I8" s="152"/>
    </row>
    <row r="9" spans="1:12" x14ac:dyDescent="0.2">
      <c r="A9" s="191" t="s">
        <v>1</v>
      </c>
      <c r="B9" s="192"/>
      <c r="C9" s="193"/>
      <c r="D9" s="152"/>
      <c r="E9" s="152"/>
      <c r="F9" s="152"/>
      <c r="G9" s="152"/>
      <c r="H9" s="152"/>
      <c r="I9" s="152"/>
    </row>
    <row r="10" spans="1:12" x14ac:dyDescent="0.2">
      <c r="A10" s="194" t="s">
        <v>2</v>
      </c>
      <c r="B10" s="194"/>
      <c r="C10" s="194"/>
      <c r="D10" s="181"/>
      <c r="E10" s="181"/>
      <c r="F10" s="181"/>
      <c r="G10" s="181"/>
      <c r="H10" s="181"/>
      <c r="I10" s="181"/>
    </row>
    <row r="11" spans="1:12" x14ac:dyDescent="0.2">
      <c r="A11" s="194" t="s">
        <v>36</v>
      </c>
      <c r="B11" s="194"/>
      <c r="C11" s="194"/>
      <c r="D11" s="181"/>
      <c r="E11" s="181"/>
      <c r="F11" s="181"/>
      <c r="G11" s="181"/>
      <c r="H11" s="181"/>
      <c r="I11" s="181"/>
    </row>
    <row r="12" spans="1:12" x14ac:dyDescent="0.2">
      <c r="A12" s="194" t="s">
        <v>4</v>
      </c>
      <c r="B12" s="194"/>
      <c r="C12" s="194"/>
      <c r="D12" s="195"/>
      <c r="E12" s="181"/>
      <c r="F12" s="181"/>
      <c r="G12" s="181"/>
      <c r="H12" s="181"/>
      <c r="I12" s="181"/>
    </row>
    <row r="13" spans="1:12" x14ac:dyDescent="0.2">
      <c r="A13" s="194" t="s">
        <v>152</v>
      </c>
      <c r="B13" s="194"/>
      <c r="C13" s="194"/>
      <c r="D13" s="181">
        <v>2</v>
      </c>
      <c r="E13" s="181"/>
      <c r="F13" s="181"/>
      <c r="G13" s="181"/>
      <c r="H13" s="181"/>
      <c r="I13" s="181"/>
    </row>
    <row r="14" spans="1:12" x14ac:dyDescent="0.2">
      <c r="A14" s="6"/>
      <c r="B14" s="6"/>
      <c r="C14" s="6"/>
      <c r="G14" s="7"/>
      <c r="H14" s="7"/>
    </row>
    <row r="15" spans="1:12" ht="13.5" thickBot="1" x14ac:dyDescent="0.25"/>
    <row r="16" spans="1:12" s="8" customFormat="1" ht="47.25" customHeight="1" thickBot="1" x14ac:dyDescent="0.25">
      <c r="A16" s="81" t="s">
        <v>37</v>
      </c>
      <c r="B16" s="82" t="s">
        <v>38</v>
      </c>
      <c r="C16" s="83" t="s">
        <v>39</v>
      </c>
      <c r="D16" s="82" t="s">
        <v>41</v>
      </c>
      <c r="E16" s="82" t="s">
        <v>40</v>
      </c>
      <c r="F16" s="84" t="s">
        <v>42</v>
      </c>
      <c r="G16" s="82" t="s">
        <v>130</v>
      </c>
      <c r="H16" s="82" t="s">
        <v>43</v>
      </c>
      <c r="I16" s="85" t="s">
        <v>131</v>
      </c>
      <c r="L16" s="1"/>
    </row>
    <row r="17" spans="1:9" ht="13.5" thickBot="1" x14ac:dyDescent="0.25">
      <c r="A17" s="188" t="s">
        <v>147</v>
      </c>
      <c r="B17" s="189"/>
      <c r="C17" s="189"/>
      <c r="D17" s="190"/>
      <c r="E17" s="190"/>
      <c r="F17" s="190"/>
      <c r="G17" s="190"/>
      <c r="H17" s="190"/>
      <c r="I17" s="37">
        <f>'1 raport financiar'!G69</f>
        <v>50</v>
      </c>
    </row>
    <row r="18" spans="1:9" ht="13.5" thickBot="1" x14ac:dyDescent="0.25">
      <c r="A18" s="188" t="s">
        <v>148</v>
      </c>
      <c r="B18" s="189"/>
      <c r="C18" s="189"/>
      <c r="D18" s="190"/>
      <c r="E18" s="190"/>
      <c r="F18" s="190"/>
      <c r="G18" s="190"/>
      <c r="H18" s="190"/>
      <c r="I18" s="37">
        <f>1000+1000</f>
        <v>2000</v>
      </c>
    </row>
    <row r="19" spans="1:9" ht="13.5" thickBot="1" x14ac:dyDescent="0.25">
      <c r="A19" s="188" t="s">
        <v>149</v>
      </c>
      <c r="B19" s="189"/>
      <c r="C19" s="189"/>
      <c r="D19" s="190"/>
      <c r="E19" s="190"/>
      <c r="F19" s="190"/>
      <c r="G19" s="190"/>
      <c r="H19" s="190"/>
      <c r="I19" s="37">
        <v>100</v>
      </c>
    </row>
    <row r="20" spans="1:9" x14ac:dyDescent="0.2">
      <c r="A20" s="51">
        <v>1</v>
      </c>
      <c r="B20" s="47"/>
      <c r="C20" s="48"/>
      <c r="D20" s="49"/>
      <c r="E20" s="49"/>
      <c r="F20" s="67" t="s">
        <v>19</v>
      </c>
      <c r="G20" s="59">
        <v>350</v>
      </c>
      <c r="H20" s="50"/>
      <c r="I20" s="52">
        <f>I18+I19-I17-G20</f>
        <v>1700</v>
      </c>
    </row>
    <row r="21" spans="1:9" x14ac:dyDescent="0.2">
      <c r="A21" s="53">
        <f>A20+1</f>
        <v>2</v>
      </c>
      <c r="B21" s="45"/>
      <c r="C21" s="46"/>
      <c r="D21" s="10"/>
      <c r="E21" s="10"/>
      <c r="F21" s="67"/>
      <c r="G21" s="60"/>
      <c r="H21" s="9"/>
      <c r="I21" s="52">
        <f>I20-G21</f>
        <v>1700</v>
      </c>
    </row>
    <row r="22" spans="1:9" x14ac:dyDescent="0.2">
      <c r="A22" s="53">
        <f t="shared" ref="A22:A69" si="0">A21+1</f>
        <v>3</v>
      </c>
      <c r="B22" s="45"/>
      <c r="C22" s="46"/>
      <c r="D22" s="10"/>
      <c r="E22" s="10"/>
      <c r="F22" s="67"/>
      <c r="G22" s="60"/>
      <c r="H22" s="9"/>
      <c r="I22" s="52">
        <f>I21-G22</f>
        <v>1700</v>
      </c>
    </row>
    <row r="23" spans="1:9" x14ac:dyDescent="0.2">
      <c r="A23" s="53">
        <f t="shared" si="0"/>
        <v>4</v>
      </c>
      <c r="B23" s="45"/>
      <c r="C23" s="46"/>
      <c r="D23" s="10"/>
      <c r="E23" s="10"/>
      <c r="F23" s="67"/>
      <c r="G23" s="60"/>
      <c r="H23" s="9"/>
      <c r="I23" s="52">
        <f>I22-G23</f>
        <v>1700</v>
      </c>
    </row>
    <row r="24" spans="1:9" x14ac:dyDescent="0.2">
      <c r="A24" s="53">
        <f t="shared" si="0"/>
        <v>5</v>
      </c>
      <c r="B24" s="45"/>
      <c r="C24" s="46"/>
      <c r="D24" s="10"/>
      <c r="E24" s="10"/>
      <c r="F24" s="67"/>
      <c r="G24" s="60"/>
      <c r="H24" s="9"/>
      <c r="I24" s="52">
        <f t="shared" ref="I24:I69" si="1">I23-G24</f>
        <v>1700</v>
      </c>
    </row>
    <row r="25" spans="1:9" x14ac:dyDescent="0.2">
      <c r="A25" s="53">
        <f t="shared" si="0"/>
        <v>6</v>
      </c>
      <c r="B25" s="45"/>
      <c r="C25" s="46"/>
      <c r="D25" s="10"/>
      <c r="E25" s="10"/>
      <c r="F25" s="67"/>
      <c r="G25" s="60"/>
      <c r="H25" s="9"/>
      <c r="I25" s="52">
        <f t="shared" si="1"/>
        <v>1700</v>
      </c>
    </row>
    <row r="26" spans="1:9" x14ac:dyDescent="0.2">
      <c r="A26" s="53">
        <f t="shared" si="0"/>
        <v>7</v>
      </c>
      <c r="B26" s="47"/>
      <c r="C26" s="48"/>
      <c r="D26" s="49"/>
      <c r="E26" s="49"/>
      <c r="F26" s="67"/>
      <c r="G26" s="60"/>
      <c r="H26" s="50"/>
      <c r="I26" s="52">
        <f t="shared" si="1"/>
        <v>1700</v>
      </c>
    </row>
    <row r="27" spans="1:9" x14ac:dyDescent="0.2">
      <c r="A27" s="53">
        <f t="shared" si="0"/>
        <v>8</v>
      </c>
      <c r="B27" s="45"/>
      <c r="C27" s="46"/>
      <c r="D27" s="10"/>
      <c r="E27" s="10"/>
      <c r="F27" s="67"/>
      <c r="G27" s="60"/>
      <c r="H27" s="9"/>
      <c r="I27" s="52">
        <f t="shared" si="1"/>
        <v>1700</v>
      </c>
    </row>
    <row r="28" spans="1:9" x14ac:dyDescent="0.2">
      <c r="A28" s="53">
        <f t="shared" si="0"/>
        <v>9</v>
      </c>
      <c r="B28" s="45"/>
      <c r="C28" s="48"/>
      <c r="D28" s="49"/>
      <c r="E28" s="49"/>
      <c r="F28" s="67"/>
      <c r="G28" s="59"/>
      <c r="H28" s="50"/>
      <c r="I28" s="52">
        <f t="shared" si="1"/>
        <v>1700</v>
      </c>
    </row>
    <row r="29" spans="1:9" x14ac:dyDescent="0.2">
      <c r="A29" s="53">
        <f t="shared" si="0"/>
        <v>10</v>
      </c>
      <c r="B29" s="45"/>
      <c r="C29" s="46"/>
      <c r="D29" s="10"/>
      <c r="E29" s="10"/>
      <c r="F29" s="67"/>
      <c r="G29" s="60"/>
      <c r="H29" s="9"/>
      <c r="I29" s="52">
        <f t="shared" si="1"/>
        <v>1700</v>
      </c>
    </row>
    <row r="30" spans="1:9" x14ac:dyDescent="0.2">
      <c r="A30" s="53">
        <f t="shared" si="0"/>
        <v>11</v>
      </c>
      <c r="B30" s="45"/>
      <c r="C30" s="46"/>
      <c r="D30" s="10"/>
      <c r="E30" s="10"/>
      <c r="F30" s="67"/>
      <c r="G30" s="60"/>
      <c r="H30" s="9"/>
      <c r="I30" s="52">
        <f t="shared" si="1"/>
        <v>1700</v>
      </c>
    </row>
    <row r="31" spans="1:9" x14ac:dyDescent="0.2">
      <c r="A31" s="53">
        <f t="shared" si="0"/>
        <v>12</v>
      </c>
      <c r="B31" s="45"/>
      <c r="C31" s="48"/>
      <c r="D31" s="49"/>
      <c r="E31" s="49"/>
      <c r="F31" s="67"/>
      <c r="G31" s="59"/>
      <c r="H31" s="50"/>
      <c r="I31" s="52">
        <f t="shared" si="1"/>
        <v>1700</v>
      </c>
    </row>
    <row r="32" spans="1:9" x14ac:dyDescent="0.2">
      <c r="A32" s="53">
        <f t="shared" si="0"/>
        <v>13</v>
      </c>
      <c r="B32" s="45"/>
      <c r="C32" s="46"/>
      <c r="D32" s="10"/>
      <c r="E32" s="10"/>
      <c r="F32" s="67"/>
      <c r="G32" s="60"/>
      <c r="H32" s="9"/>
      <c r="I32" s="52">
        <f t="shared" si="1"/>
        <v>1700</v>
      </c>
    </row>
    <row r="33" spans="1:9" x14ac:dyDescent="0.2">
      <c r="A33" s="53">
        <f t="shared" si="0"/>
        <v>14</v>
      </c>
      <c r="B33" s="45"/>
      <c r="C33" s="48"/>
      <c r="D33" s="49"/>
      <c r="E33" s="49"/>
      <c r="F33" s="67"/>
      <c r="G33" s="59"/>
      <c r="H33" s="50"/>
      <c r="I33" s="52">
        <f t="shared" si="1"/>
        <v>1700</v>
      </c>
    </row>
    <row r="34" spans="1:9" x14ac:dyDescent="0.2">
      <c r="A34" s="53">
        <f t="shared" si="0"/>
        <v>15</v>
      </c>
      <c r="B34" s="45"/>
      <c r="C34" s="46"/>
      <c r="D34" s="10"/>
      <c r="E34" s="10"/>
      <c r="F34" s="67"/>
      <c r="G34" s="60"/>
      <c r="H34" s="9"/>
      <c r="I34" s="52">
        <f t="shared" si="1"/>
        <v>1700</v>
      </c>
    </row>
    <row r="35" spans="1:9" x14ac:dyDescent="0.2">
      <c r="A35" s="53">
        <f t="shared" si="0"/>
        <v>16</v>
      </c>
      <c r="B35" s="45"/>
      <c r="C35" s="46"/>
      <c r="D35" s="10"/>
      <c r="E35" s="10"/>
      <c r="F35" s="67"/>
      <c r="G35" s="60"/>
      <c r="H35" s="9"/>
      <c r="I35" s="52">
        <f>I34-G35</f>
        <v>1700</v>
      </c>
    </row>
    <row r="36" spans="1:9" x14ac:dyDescent="0.2">
      <c r="A36" s="53">
        <f t="shared" si="0"/>
        <v>17</v>
      </c>
      <c r="B36" s="45"/>
      <c r="C36" s="48"/>
      <c r="D36" s="49"/>
      <c r="E36" s="49"/>
      <c r="F36" s="67"/>
      <c r="G36" s="59"/>
      <c r="H36" s="50"/>
      <c r="I36" s="52">
        <f t="shared" si="1"/>
        <v>1700</v>
      </c>
    </row>
    <row r="37" spans="1:9" x14ac:dyDescent="0.2">
      <c r="A37" s="53">
        <f t="shared" si="0"/>
        <v>18</v>
      </c>
      <c r="B37" s="45"/>
      <c r="C37" s="46"/>
      <c r="D37" s="10"/>
      <c r="E37" s="10"/>
      <c r="F37" s="67"/>
      <c r="G37" s="60"/>
      <c r="H37" s="9"/>
      <c r="I37" s="52">
        <f t="shared" si="1"/>
        <v>1700</v>
      </c>
    </row>
    <row r="38" spans="1:9" x14ac:dyDescent="0.2">
      <c r="A38" s="53">
        <f t="shared" si="0"/>
        <v>19</v>
      </c>
      <c r="B38" s="45"/>
      <c r="C38" s="46"/>
      <c r="D38" s="10"/>
      <c r="E38" s="10"/>
      <c r="F38" s="67"/>
      <c r="G38" s="60"/>
      <c r="H38" s="9"/>
      <c r="I38" s="52">
        <f t="shared" si="1"/>
        <v>1700</v>
      </c>
    </row>
    <row r="39" spans="1:9" x14ac:dyDescent="0.2">
      <c r="A39" s="53">
        <f t="shared" si="0"/>
        <v>20</v>
      </c>
      <c r="B39" s="45"/>
      <c r="C39" s="46"/>
      <c r="D39" s="10"/>
      <c r="E39" s="10"/>
      <c r="F39" s="67"/>
      <c r="G39" s="60"/>
      <c r="H39" s="50"/>
      <c r="I39" s="52">
        <f t="shared" si="1"/>
        <v>1700</v>
      </c>
    </row>
    <row r="40" spans="1:9" x14ac:dyDescent="0.2">
      <c r="A40" s="53">
        <f t="shared" si="0"/>
        <v>21</v>
      </c>
      <c r="B40" s="45"/>
      <c r="C40" s="46"/>
      <c r="D40" s="10"/>
      <c r="E40" s="10"/>
      <c r="F40" s="67"/>
      <c r="G40" s="60"/>
      <c r="H40" s="9"/>
      <c r="I40" s="52">
        <f t="shared" si="1"/>
        <v>1700</v>
      </c>
    </row>
    <row r="41" spans="1:9" x14ac:dyDescent="0.2">
      <c r="A41" s="53">
        <f t="shared" si="0"/>
        <v>22</v>
      </c>
      <c r="B41" s="45"/>
      <c r="C41" s="46"/>
      <c r="D41" s="10"/>
      <c r="E41" s="10"/>
      <c r="F41" s="67"/>
      <c r="G41" s="60"/>
      <c r="H41" s="9"/>
      <c r="I41" s="52">
        <f t="shared" si="1"/>
        <v>1700</v>
      </c>
    </row>
    <row r="42" spans="1:9" x14ac:dyDescent="0.2">
      <c r="A42" s="53">
        <f t="shared" si="0"/>
        <v>23</v>
      </c>
      <c r="B42" s="45"/>
      <c r="C42" s="46"/>
      <c r="D42" s="10"/>
      <c r="E42" s="10"/>
      <c r="F42" s="67"/>
      <c r="G42" s="60"/>
      <c r="H42" s="9"/>
      <c r="I42" s="52">
        <f t="shared" si="1"/>
        <v>1700</v>
      </c>
    </row>
    <row r="43" spans="1:9" x14ac:dyDescent="0.2">
      <c r="A43" s="53">
        <f t="shared" si="0"/>
        <v>24</v>
      </c>
      <c r="B43" s="45"/>
      <c r="C43" s="46"/>
      <c r="D43" s="10"/>
      <c r="E43" s="10"/>
      <c r="F43" s="67"/>
      <c r="G43" s="60"/>
      <c r="H43" s="9"/>
      <c r="I43" s="52">
        <f t="shared" si="1"/>
        <v>1700</v>
      </c>
    </row>
    <row r="44" spans="1:9" x14ac:dyDescent="0.2">
      <c r="A44" s="53">
        <f t="shared" si="0"/>
        <v>25</v>
      </c>
      <c r="B44" s="45"/>
      <c r="C44" s="46"/>
      <c r="D44" s="10"/>
      <c r="E44" s="10"/>
      <c r="F44" s="67"/>
      <c r="G44" s="60"/>
      <c r="H44" s="50"/>
      <c r="I44" s="52">
        <f t="shared" si="1"/>
        <v>1700</v>
      </c>
    </row>
    <row r="45" spans="1:9" x14ac:dyDescent="0.2">
      <c r="A45" s="53">
        <f t="shared" si="0"/>
        <v>26</v>
      </c>
      <c r="B45" s="45"/>
      <c r="C45" s="46"/>
      <c r="D45" s="10"/>
      <c r="E45" s="10"/>
      <c r="F45" s="67"/>
      <c r="G45" s="60"/>
      <c r="H45" s="9"/>
      <c r="I45" s="52">
        <f t="shared" si="1"/>
        <v>1700</v>
      </c>
    </row>
    <row r="46" spans="1:9" x14ac:dyDescent="0.2">
      <c r="A46" s="53">
        <f t="shared" si="0"/>
        <v>27</v>
      </c>
      <c r="B46" s="45"/>
      <c r="C46" s="46"/>
      <c r="D46" s="10"/>
      <c r="E46" s="10"/>
      <c r="F46" s="67"/>
      <c r="G46" s="60"/>
      <c r="H46" s="9"/>
      <c r="I46" s="52">
        <f t="shared" si="1"/>
        <v>1700</v>
      </c>
    </row>
    <row r="47" spans="1:9" x14ac:dyDescent="0.2">
      <c r="A47" s="53">
        <f t="shared" si="0"/>
        <v>28</v>
      </c>
      <c r="B47" s="45"/>
      <c r="C47" s="46"/>
      <c r="D47" s="10"/>
      <c r="E47" s="10"/>
      <c r="F47" s="67"/>
      <c r="G47" s="60"/>
      <c r="H47" s="9"/>
      <c r="I47" s="52">
        <f t="shared" si="1"/>
        <v>1700</v>
      </c>
    </row>
    <row r="48" spans="1:9" x14ac:dyDescent="0.2">
      <c r="A48" s="53">
        <f t="shared" si="0"/>
        <v>29</v>
      </c>
      <c r="B48" s="45"/>
      <c r="C48" s="46"/>
      <c r="D48" s="10"/>
      <c r="E48" s="10"/>
      <c r="F48" s="67"/>
      <c r="G48" s="60"/>
      <c r="H48" s="9"/>
      <c r="I48" s="52">
        <f t="shared" si="1"/>
        <v>1700</v>
      </c>
    </row>
    <row r="49" spans="1:9" x14ac:dyDescent="0.2">
      <c r="A49" s="53">
        <f t="shared" si="0"/>
        <v>30</v>
      </c>
      <c r="B49" s="45"/>
      <c r="C49" s="46"/>
      <c r="D49" s="10"/>
      <c r="E49" s="10"/>
      <c r="F49" s="67"/>
      <c r="G49" s="60"/>
      <c r="H49" s="9"/>
      <c r="I49" s="52">
        <f t="shared" si="1"/>
        <v>1700</v>
      </c>
    </row>
    <row r="50" spans="1:9" x14ac:dyDescent="0.2">
      <c r="A50" s="53">
        <f t="shared" si="0"/>
        <v>31</v>
      </c>
      <c r="B50" s="45"/>
      <c r="C50" s="46"/>
      <c r="D50" s="10"/>
      <c r="E50" s="10"/>
      <c r="F50" s="67"/>
      <c r="G50" s="60"/>
      <c r="H50" s="50"/>
      <c r="I50" s="52">
        <f t="shared" si="1"/>
        <v>1700</v>
      </c>
    </row>
    <row r="51" spans="1:9" x14ac:dyDescent="0.2">
      <c r="A51" s="53">
        <f t="shared" si="0"/>
        <v>32</v>
      </c>
      <c r="B51" s="45"/>
      <c r="C51" s="46"/>
      <c r="D51" s="10"/>
      <c r="E51" s="10"/>
      <c r="F51" s="67"/>
      <c r="G51" s="60"/>
      <c r="H51" s="50"/>
      <c r="I51" s="52">
        <f t="shared" si="1"/>
        <v>1700</v>
      </c>
    </row>
    <row r="52" spans="1:9" x14ac:dyDescent="0.2">
      <c r="A52" s="53">
        <f t="shared" si="0"/>
        <v>33</v>
      </c>
      <c r="B52" s="45"/>
      <c r="C52" s="46"/>
      <c r="D52" s="10"/>
      <c r="E52" s="10"/>
      <c r="F52" s="67"/>
      <c r="G52" s="60"/>
      <c r="H52" s="9"/>
      <c r="I52" s="52">
        <f t="shared" si="1"/>
        <v>1700</v>
      </c>
    </row>
    <row r="53" spans="1:9" x14ac:dyDescent="0.2">
      <c r="A53" s="53">
        <f t="shared" si="0"/>
        <v>34</v>
      </c>
      <c r="B53" s="45"/>
      <c r="C53" s="46"/>
      <c r="D53" s="10"/>
      <c r="E53" s="10"/>
      <c r="F53" s="67"/>
      <c r="G53" s="60"/>
      <c r="H53" s="9"/>
      <c r="I53" s="52">
        <f t="shared" si="1"/>
        <v>1700</v>
      </c>
    </row>
    <row r="54" spans="1:9" x14ac:dyDescent="0.2">
      <c r="A54" s="53">
        <f t="shared" si="0"/>
        <v>35</v>
      </c>
      <c r="B54" s="45"/>
      <c r="C54" s="46"/>
      <c r="D54" s="10"/>
      <c r="E54" s="10"/>
      <c r="F54" s="67"/>
      <c r="G54" s="60"/>
      <c r="H54" s="9"/>
      <c r="I54" s="52">
        <f t="shared" si="1"/>
        <v>1700</v>
      </c>
    </row>
    <row r="55" spans="1:9" x14ac:dyDescent="0.2">
      <c r="A55" s="53">
        <f t="shared" si="0"/>
        <v>36</v>
      </c>
      <c r="B55" s="45"/>
      <c r="C55" s="46"/>
      <c r="D55" s="10"/>
      <c r="E55" s="10"/>
      <c r="F55" s="67"/>
      <c r="G55" s="60"/>
      <c r="H55" s="9"/>
      <c r="I55" s="52">
        <f t="shared" si="1"/>
        <v>1700</v>
      </c>
    </row>
    <row r="56" spans="1:9" x14ac:dyDescent="0.2">
      <c r="A56" s="53">
        <f t="shared" si="0"/>
        <v>37</v>
      </c>
      <c r="B56" s="45"/>
      <c r="C56" s="46"/>
      <c r="D56" s="10"/>
      <c r="E56" s="10"/>
      <c r="F56" s="67"/>
      <c r="G56" s="60"/>
      <c r="H56" s="9"/>
      <c r="I56" s="52">
        <f t="shared" si="1"/>
        <v>1700</v>
      </c>
    </row>
    <row r="57" spans="1:9" x14ac:dyDescent="0.2">
      <c r="A57" s="53">
        <f t="shared" si="0"/>
        <v>38</v>
      </c>
      <c r="B57" s="45"/>
      <c r="C57" s="46"/>
      <c r="D57" s="10"/>
      <c r="E57" s="10"/>
      <c r="F57" s="67"/>
      <c r="G57" s="60"/>
      <c r="H57" s="9"/>
      <c r="I57" s="52">
        <f t="shared" si="1"/>
        <v>1700</v>
      </c>
    </row>
    <row r="58" spans="1:9" x14ac:dyDescent="0.2">
      <c r="A58" s="53">
        <f t="shared" si="0"/>
        <v>39</v>
      </c>
      <c r="B58" s="45"/>
      <c r="C58" s="46"/>
      <c r="D58" s="10"/>
      <c r="E58" s="10"/>
      <c r="F58" s="67"/>
      <c r="G58" s="60"/>
      <c r="H58" s="50"/>
      <c r="I58" s="52">
        <f t="shared" si="1"/>
        <v>1700</v>
      </c>
    </row>
    <row r="59" spans="1:9" x14ac:dyDescent="0.2">
      <c r="A59" s="53">
        <f t="shared" si="0"/>
        <v>40</v>
      </c>
      <c r="B59" s="45"/>
      <c r="C59" s="46"/>
      <c r="D59" s="10"/>
      <c r="E59" s="10"/>
      <c r="F59" s="67"/>
      <c r="G59" s="60"/>
      <c r="H59" s="50"/>
      <c r="I59" s="52">
        <f t="shared" si="1"/>
        <v>1700</v>
      </c>
    </row>
    <row r="60" spans="1:9" x14ac:dyDescent="0.2">
      <c r="A60" s="53">
        <f t="shared" si="0"/>
        <v>41</v>
      </c>
      <c r="B60" s="45"/>
      <c r="C60" s="46"/>
      <c r="D60" s="10"/>
      <c r="E60" s="10"/>
      <c r="F60" s="67"/>
      <c r="G60" s="60"/>
      <c r="H60" s="9"/>
      <c r="I60" s="52">
        <f t="shared" si="1"/>
        <v>1700</v>
      </c>
    </row>
    <row r="61" spans="1:9" x14ac:dyDescent="0.2">
      <c r="A61" s="53">
        <f t="shared" si="0"/>
        <v>42</v>
      </c>
      <c r="B61" s="45"/>
      <c r="C61" s="46"/>
      <c r="D61" s="10"/>
      <c r="E61" s="10"/>
      <c r="F61" s="67"/>
      <c r="G61" s="60"/>
      <c r="H61" s="9"/>
      <c r="I61" s="52">
        <f t="shared" si="1"/>
        <v>1700</v>
      </c>
    </row>
    <row r="62" spans="1:9" x14ac:dyDescent="0.2">
      <c r="A62" s="53">
        <f t="shared" si="0"/>
        <v>43</v>
      </c>
      <c r="B62" s="45"/>
      <c r="C62" s="46"/>
      <c r="D62" s="10"/>
      <c r="E62" s="10"/>
      <c r="F62" s="67"/>
      <c r="G62" s="60"/>
      <c r="H62" s="9"/>
      <c r="I62" s="52">
        <f t="shared" si="1"/>
        <v>1700</v>
      </c>
    </row>
    <row r="63" spans="1:9" x14ac:dyDescent="0.2">
      <c r="A63" s="53">
        <f t="shared" si="0"/>
        <v>44</v>
      </c>
      <c r="B63" s="47"/>
      <c r="C63" s="46"/>
      <c r="D63" s="10"/>
      <c r="E63" s="10"/>
      <c r="F63" s="67"/>
      <c r="G63" s="60"/>
      <c r="H63" s="50"/>
      <c r="I63" s="52">
        <f t="shared" si="1"/>
        <v>1700</v>
      </c>
    </row>
    <row r="64" spans="1:9" x14ac:dyDescent="0.2">
      <c r="A64" s="53">
        <f t="shared" si="0"/>
        <v>45</v>
      </c>
      <c r="B64" s="45"/>
      <c r="C64" s="46"/>
      <c r="D64" s="10"/>
      <c r="E64" s="10"/>
      <c r="F64" s="67"/>
      <c r="G64" s="60"/>
      <c r="H64" s="9"/>
      <c r="I64" s="52">
        <f t="shared" si="1"/>
        <v>1700</v>
      </c>
    </row>
    <row r="65" spans="1:9" x14ac:dyDescent="0.2">
      <c r="A65" s="53">
        <f t="shared" si="0"/>
        <v>46</v>
      </c>
      <c r="B65" s="47"/>
      <c r="C65" s="46"/>
      <c r="D65" s="10"/>
      <c r="E65" s="10"/>
      <c r="F65" s="67"/>
      <c r="G65" s="60"/>
      <c r="H65" s="50"/>
      <c r="I65" s="52">
        <f t="shared" si="1"/>
        <v>1700</v>
      </c>
    </row>
    <row r="66" spans="1:9" x14ac:dyDescent="0.2">
      <c r="A66" s="53">
        <f t="shared" si="0"/>
        <v>47</v>
      </c>
      <c r="B66" s="45"/>
      <c r="C66" s="46"/>
      <c r="D66" s="10"/>
      <c r="E66" s="10"/>
      <c r="F66" s="67"/>
      <c r="G66" s="60"/>
      <c r="H66" s="9"/>
      <c r="I66" s="52">
        <f t="shared" si="1"/>
        <v>1700</v>
      </c>
    </row>
    <row r="67" spans="1:9" x14ac:dyDescent="0.2">
      <c r="A67" s="53">
        <f t="shared" si="0"/>
        <v>48</v>
      </c>
      <c r="B67" s="45"/>
      <c r="C67" s="46"/>
      <c r="D67" s="10"/>
      <c r="E67" s="10"/>
      <c r="F67" s="67"/>
      <c r="G67" s="60"/>
      <c r="H67" s="9"/>
      <c r="I67" s="52">
        <f t="shared" si="1"/>
        <v>1700</v>
      </c>
    </row>
    <row r="68" spans="1:9" x14ac:dyDescent="0.2">
      <c r="A68" s="53">
        <f t="shared" si="0"/>
        <v>49</v>
      </c>
      <c r="B68" s="47"/>
      <c r="C68" s="9"/>
      <c r="D68" s="10"/>
      <c r="E68" s="10"/>
      <c r="F68" s="67"/>
      <c r="G68" s="60"/>
      <c r="H68" s="50"/>
      <c r="I68" s="52">
        <f t="shared" si="1"/>
        <v>1700</v>
      </c>
    </row>
    <row r="69" spans="1:9" ht="13.5" thickBot="1" x14ac:dyDescent="0.25">
      <c r="A69" s="86">
        <f t="shared" si="0"/>
        <v>50</v>
      </c>
      <c r="B69" s="87"/>
      <c r="C69" s="88"/>
      <c r="D69" s="89"/>
      <c r="E69" s="89"/>
      <c r="F69" s="67"/>
      <c r="G69" s="90"/>
      <c r="H69" s="88"/>
      <c r="I69" s="91">
        <f t="shared" si="1"/>
        <v>1700</v>
      </c>
    </row>
    <row r="70" spans="1:9" ht="23.25" customHeight="1" thickBot="1" x14ac:dyDescent="0.25">
      <c r="A70" s="185" t="s">
        <v>133</v>
      </c>
      <c r="B70" s="186"/>
      <c r="C70" s="186"/>
      <c r="D70" s="186"/>
      <c r="E70" s="186"/>
      <c r="F70" s="187"/>
      <c r="G70" s="92">
        <f>SUM(G20:G69)</f>
        <v>350</v>
      </c>
      <c r="H70" s="93" t="s">
        <v>132</v>
      </c>
      <c r="I70" s="94">
        <f>I18+I19-I17-G70</f>
        <v>1700</v>
      </c>
    </row>
    <row r="71" spans="1:9" x14ac:dyDescent="0.2">
      <c r="A71" s="197"/>
      <c r="B71" s="197"/>
      <c r="C71" s="197"/>
      <c r="D71" s="197"/>
      <c r="E71" s="197"/>
      <c r="F71" s="197"/>
      <c r="G71" s="197"/>
      <c r="H71" s="197"/>
    </row>
    <row r="72" spans="1:9" x14ac:dyDescent="0.2">
      <c r="A72" s="18" t="s">
        <v>46</v>
      </c>
      <c r="B72" s="12"/>
      <c r="C72" s="12"/>
      <c r="D72" s="11"/>
      <c r="E72" s="11"/>
      <c r="F72" s="68"/>
      <c r="G72" s="11"/>
      <c r="H72" s="11"/>
    </row>
    <row r="73" spans="1:9" x14ac:dyDescent="0.2">
      <c r="A73" s="12"/>
      <c r="B73" s="12"/>
      <c r="C73" s="12"/>
      <c r="D73" s="11"/>
      <c r="E73" s="11"/>
      <c r="F73" s="68"/>
      <c r="G73" s="11"/>
      <c r="H73" s="28"/>
    </row>
    <row r="74" spans="1:9" x14ac:dyDescent="0.2">
      <c r="A74" s="182" t="s">
        <v>31</v>
      </c>
      <c r="B74" s="182"/>
      <c r="C74" s="182"/>
      <c r="D74" s="182"/>
      <c r="E74" s="182"/>
      <c r="F74" s="182"/>
      <c r="G74" s="182"/>
      <c r="H74" s="20"/>
    </row>
    <row r="75" spans="1:9" ht="19.5" customHeight="1" x14ac:dyDescent="0.2">
      <c r="A75" s="12"/>
      <c r="B75" s="12"/>
      <c r="C75" s="12"/>
      <c r="D75" s="11"/>
      <c r="E75" s="11"/>
      <c r="F75" s="68"/>
      <c r="G75" s="11"/>
      <c r="H75" s="11"/>
      <c r="I75" s="165" t="s">
        <v>30</v>
      </c>
    </row>
    <row r="76" spans="1:9" x14ac:dyDescent="0.2">
      <c r="A76" s="183" t="s">
        <v>32</v>
      </c>
      <c r="B76" s="183"/>
      <c r="C76" s="183"/>
      <c r="D76" s="183"/>
      <c r="E76" s="183"/>
      <c r="F76" s="183"/>
      <c r="G76" s="183"/>
      <c r="H76" s="19"/>
      <c r="I76" s="165"/>
    </row>
    <row r="77" spans="1:9" x14ac:dyDescent="0.2">
      <c r="A77" s="12"/>
      <c r="B77" s="12"/>
      <c r="C77" s="12"/>
      <c r="D77" s="11"/>
      <c r="E77" s="11"/>
      <c r="F77" s="68"/>
      <c r="G77" s="11"/>
      <c r="H77" s="11"/>
    </row>
    <row r="78" spans="1:9" x14ac:dyDescent="0.2">
      <c r="A78" s="183" t="s">
        <v>33</v>
      </c>
      <c r="B78" s="183"/>
      <c r="C78" s="183"/>
      <c r="D78" s="183"/>
      <c r="E78" s="183"/>
      <c r="F78" s="183"/>
      <c r="G78" s="183"/>
      <c r="H78" s="19"/>
    </row>
    <row r="79" spans="1:9" ht="13.5" thickBot="1" x14ac:dyDescent="0.25">
      <c r="A79" s="15"/>
      <c r="B79" s="15"/>
      <c r="C79" s="15"/>
      <c r="D79" s="16"/>
      <c r="E79" s="16"/>
      <c r="F79" s="69"/>
      <c r="G79" s="16"/>
      <c r="H79" s="16"/>
      <c r="I79" s="17"/>
    </row>
    <row r="80" spans="1:9" ht="29.25" customHeight="1" thickTop="1" x14ac:dyDescent="0.2">
      <c r="A80" s="184" t="s">
        <v>155</v>
      </c>
      <c r="B80" s="184"/>
      <c r="C80" s="184"/>
      <c r="D80" s="184"/>
      <c r="E80" s="184"/>
      <c r="F80" s="184"/>
      <c r="G80" s="184"/>
      <c r="H80" s="21"/>
    </row>
    <row r="81" spans="1:8" ht="17.25" customHeight="1" x14ac:dyDescent="0.2">
      <c r="A81" s="57"/>
      <c r="B81" s="57"/>
      <c r="C81" s="57"/>
      <c r="D81" s="57"/>
      <c r="E81" s="57"/>
      <c r="F81" s="70"/>
      <c r="G81" s="57"/>
      <c r="H81" s="58"/>
    </row>
    <row r="82" spans="1:8" ht="29.25" customHeight="1" x14ac:dyDescent="0.2">
      <c r="A82" s="184" t="s">
        <v>156</v>
      </c>
      <c r="B82" s="184"/>
      <c r="C82" s="184"/>
      <c r="D82" s="184"/>
      <c r="E82" s="184"/>
      <c r="F82" s="184"/>
      <c r="G82" s="184"/>
      <c r="H82" s="20"/>
    </row>
    <row r="83" spans="1:8" x14ac:dyDescent="0.2">
      <c r="A83" s="13"/>
      <c r="B83" s="13"/>
      <c r="C83" s="13"/>
      <c r="D83" s="13"/>
      <c r="E83" s="13"/>
      <c r="F83" s="71"/>
      <c r="G83" s="4"/>
    </row>
    <row r="84" spans="1:8" x14ac:dyDescent="0.2">
      <c r="A84" s="14" t="s">
        <v>34</v>
      </c>
      <c r="B84" s="14"/>
      <c r="C84" s="14"/>
      <c r="H84" s="4"/>
    </row>
    <row r="85" spans="1:8" x14ac:dyDescent="0.2">
      <c r="A85" s="196"/>
      <c r="B85" s="196"/>
      <c r="C85" s="196"/>
      <c r="D85" s="196"/>
      <c r="E85" s="196"/>
      <c r="F85" s="196"/>
      <c r="G85" s="196"/>
      <c r="H85" s="196"/>
    </row>
    <row r="91" spans="1:8" x14ac:dyDescent="0.2">
      <c r="G91" s="4"/>
      <c r="H91" s="4"/>
    </row>
    <row r="221" spans="1:6" ht="48" hidden="1" thickBot="1" x14ac:dyDescent="0.3">
      <c r="A221" s="23" t="s">
        <v>47</v>
      </c>
      <c r="B221" s="23"/>
      <c r="C221" s="23"/>
      <c r="D221" s="24" t="s">
        <v>48</v>
      </c>
      <c r="E221" s="25"/>
      <c r="F221" s="72"/>
    </row>
    <row r="222" spans="1:6" ht="15" hidden="1" x14ac:dyDescent="0.2">
      <c r="A222" s="26">
        <v>6101</v>
      </c>
      <c r="B222" s="26"/>
      <c r="C222" s="26"/>
      <c r="D222" s="27" t="s">
        <v>49</v>
      </c>
      <c r="E222" s="27"/>
      <c r="F222" s="73"/>
    </row>
    <row r="223" spans="1:6" ht="15" hidden="1" x14ac:dyDescent="0.2">
      <c r="A223" s="26">
        <v>6102</v>
      </c>
      <c r="B223" s="26"/>
      <c r="C223" s="26"/>
      <c r="D223" s="27" t="s">
        <v>50</v>
      </c>
      <c r="E223" s="27"/>
      <c r="F223" s="73"/>
    </row>
    <row r="224" spans="1:6" ht="15" hidden="1" x14ac:dyDescent="0.2">
      <c r="A224" s="26">
        <v>6121</v>
      </c>
      <c r="B224" s="26"/>
      <c r="C224" s="26"/>
      <c r="D224" s="27" t="s">
        <v>51</v>
      </c>
      <c r="E224" s="27"/>
      <c r="F224" s="73"/>
    </row>
    <row r="225" spans="1:6" ht="15" hidden="1" x14ac:dyDescent="0.2">
      <c r="A225" s="26">
        <v>6122</v>
      </c>
      <c r="B225" s="26"/>
      <c r="C225" s="26"/>
      <c r="D225" s="27" t="s">
        <v>52</v>
      </c>
      <c r="E225" s="27"/>
      <c r="F225" s="73"/>
    </row>
    <row r="226" spans="1:6" ht="15" hidden="1" x14ac:dyDescent="0.2">
      <c r="A226" s="26">
        <v>6201</v>
      </c>
      <c r="B226" s="26"/>
      <c r="C226" s="26"/>
      <c r="D226" s="27" t="s">
        <v>53</v>
      </c>
      <c r="E226" s="27"/>
      <c r="F226" s="73"/>
    </row>
    <row r="227" spans="1:6" ht="15" hidden="1" x14ac:dyDescent="0.2">
      <c r="A227" s="26">
        <v>6202</v>
      </c>
      <c r="B227" s="26"/>
      <c r="C227" s="26"/>
      <c r="D227" s="27" t="s">
        <v>54</v>
      </c>
      <c r="E227" s="27"/>
      <c r="F227" s="73"/>
    </row>
    <row r="228" spans="1:6" ht="15" hidden="1" x14ac:dyDescent="0.2">
      <c r="A228" s="26">
        <v>6301</v>
      </c>
      <c r="B228" s="26"/>
      <c r="C228" s="26"/>
      <c r="D228" s="27" t="s">
        <v>55</v>
      </c>
      <c r="E228" s="27"/>
      <c r="F228" s="73"/>
    </row>
    <row r="229" spans="1:6" ht="15" hidden="1" x14ac:dyDescent="0.2">
      <c r="A229" s="26">
        <v>6302</v>
      </c>
      <c r="B229" s="26"/>
      <c r="C229" s="26"/>
      <c r="D229" s="27" t="s">
        <v>56</v>
      </c>
      <c r="E229" s="27"/>
      <c r="F229" s="73"/>
    </row>
    <row r="230" spans="1:6" ht="15" hidden="1" x14ac:dyDescent="0.2">
      <c r="A230" s="26">
        <v>6303</v>
      </c>
      <c r="B230" s="26"/>
      <c r="C230" s="26"/>
      <c r="D230" s="27" t="s">
        <v>57</v>
      </c>
      <c r="E230" s="27"/>
      <c r="F230" s="73"/>
    </row>
    <row r="231" spans="1:6" ht="15" hidden="1" x14ac:dyDescent="0.2">
      <c r="A231" s="26">
        <v>6304</v>
      </c>
      <c r="B231" s="26"/>
      <c r="C231" s="26"/>
      <c r="D231" s="27" t="s">
        <v>58</v>
      </c>
      <c r="E231" s="27"/>
      <c r="F231" s="73"/>
    </row>
    <row r="232" spans="1:6" ht="15" hidden="1" x14ac:dyDescent="0.2">
      <c r="A232" s="26">
        <v>6311</v>
      </c>
      <c r="B232" s="26"/>
      <c r="C232" s="26"/>
      <c r="D232" s="27" t="s">
        <v>59</v>
      </c>
      <c r="E232" s="27"/>
      <c r="F232" s="73"/>
    </row>
    <row r="233" spans="1:6" ht="15" hidden="1" x14ac:dyDescent="0.2">
      <c r="A233" s="26">
        <v>6312</v>
      </c>
      <c r="B233" s="26"/>
      <c r="C233" s="26"/>
      <c r="D233" s="27" t="s">
        <v>60</v>
      </c>
      <c r="E233" s="27"/>
      <c r="F233" s="73"/>
    </row>
    <row r="234" spans="1:6" ht="15" hidden="1" x14ac:dyDescent="0.2">
      <c r="A234" s="26">
        <v>6401</v>
      </c>
      <c r="B234" s="26"/>
      <c r="C234" s="26"/>
      <c r="D234" s="27" t="s">
        <v>61</v>
      </c>
      <c r="E234" s="27"/>
      <c r="F234" s="73"/>
    </row>
    <row r="235" spans="1:6" ht="15" hidden="1" x14ac:dyDescent="0.2">
      <c r="A235" s="26">
        <v>6402</v>
      </c>
      <c r="B235" s="26"/>
      <c r="C235" s="26"/>
      <c r="D235" s="27" t="s">
        <v>62</v>
      </c>
      <c r="E235" s="27"/>
      <c r="F235" s="73"/>
    </row>
    <row r="236" spans="1:6" ht="15" hidden="1" x14ac:dyDescent="0.2">
      <c r="A236" s="26">
        <v>6409</v>
      </c>
      <c r="B236" s="26"/>
      <c r="C236" s="26"/>
      <c r="D236" s="27" t="s">
        <v>63</v>
      </c>
      <c r="E236" s="27"/>
      <c r="F236" s="73"/>
    </row>
    <row r="237" spans="1:6" ht="15" hidden="1" x14ac:dyDescent="0.2">
      <c r="A237" s="26">
        <v>6410</v>
      </c>
      <c r="B237" s="26"/>
      <c r="C237" s="26"/>
      <c r="D237" s="27" t="s">
        <v>64</v>
      </c>
      <c r="E237" s="27"/>
      <c r="F237" s="73"/>
    </row>
    <row r="238" spans="1:6" ht="15" hidden="1" x14ac:dyDescent="0.2">
      <c r="A238" s="26">
        <v>6411</v>
      </c>
      <c r="B238" s="26"/>
      <c r="C238" s="26"/>
      <c r="D238" s="27" t="s">
        <v>65</v>
      </c>
      <c r="E238" s="27"/>
      <c r="F238" s="73"/>
    </row>
    <row r="239" spans="1:6" ht="15" hidden="1" x14ac:dyDescent="0.2">
      <c r="A239" s="26">
        <v>6412</v>
      </c>
      <c r="B239" s="26"/>
      <c r="C239" s="26"/>
      <c r="D239" s="27" t="s">
        <v>66</v>
      </c>
      <c r="E239" s="27"/>
      <c r="F239" s="73"/>
    </row>
    <row r="240" spans="1:6" ht="15" hidden="1" x14ac:dyDescent="0.2">
      <c r="A240" s="26">
        <v>6413</v>
      </c>
      <c r="B240" s="26"/>
      <c r="C240" s="26"/>
      <c r="D240" s="27" t="s">
        <v>67</v>
      </c>
      <c r="E240" s="27"/>
      <c r="F240" s="73"/>
    </row>
    <row r="241" spans="1:6" ht="15" hidden="1" x14ac:dyDescent="0.2">
      <c r="A241" s="26">
        <v>6414</v>
      </c>
      <c r="B241" s="26"/>
      <c r="C241" s="26"/>
      <c r="D241" s="27" t="s">
        <v>68</v>
      </c>
      <c r="E241" s="27"/>
      <c r="F241" s="73"/>
    </row>
    <row r="242" spans="1:6" ht="15" hidden="1" x14ac:dyDescent="0.2">
      <c r="A242" s="26">
        <v>6415</v>
      </c>
      <c r="B242" s="26"/>
      <c r="C242" s="26"/>
      <c r="D242" s="27" t="s">
        <v>69</v>
      </c>
      <c r="E242" s="27"/>
      <c r="F242" s="73"/>
    </row>
    <row r="243" spans="1:6" ht="15" hidden="1" x14ac:dyDescent="0.2">
      <c r="A243" s="26">
        <v>6416</v>
      </c>
      <c r="B243" s="26"/>
      <c r="C243" s="26"/>
      <c r="D243" s="27" t="s">
        <v>70</v>
      </c>
      <c r="E243" s="27"/>
      <c r="F243" s="73"/>
    </row>
    <row r="244" spans="1:6" ht="15" hidden="1" x14ac:dyDescent="0.2">
      <c r="A244" s="26">
        <v>6417</v>
      </c>
      <c r="B244" s="26"/>
      <c r="C244" s="26"/>
      <c r="D244" s="27" t="s">
        <v>71</v>
      </c>
      <c r="E244" s="27"/>
      <c r="F244" s="73"/>
    </row>
    <row r="245" spans="1:6" ht="15" hidden="1" x14ac:dyDescent="0.2">
      <c r="A245" s="26">
        <v>6419</v>
      </c>
      <c r="B245" s="26"/>
      <c r="C245" s="26"/>
      <c r="D245" s="27" t="s">
        <v>72</v>
      </c>
      <c r="E245" s="27"/>
      <c r="F245" s="73"/>
    </row>
    <row r="246" spans="1:6" ht="15" hidden="1" x14ac:dyDescent="0.2">
      <c r="A246" s="26">
        <v>6421</v>
      </c>
      <c r="B246" s="26"/>
      <c r="C246" s="26"/>
      <c r="D246" s="27" t="s">
        <v>73</v>
      </c>
      <c r="E246" s="27"/>
      <c r="F246" s="73"/>
    </row>
    <row r="247" spans="1:6" ht="15" hidden="1" x14ac:dyDescent="0.2">
      <c r="A247" s="26">
        <v>6429</v>
      </c>
      <c r="B247" s="26"/>
      <c r="C247" s="26"/>
      <c r="D247" s="27" t="s">
        <v>74</v>
      </c>
      <c r="E247" s="27"/>
      <c r="F247" s="73"/>
    </row>
    <row r="248" spans="1:6" ht="15" hidden="1" x14ac:dyDescent="0.2">
      <c r="A248" s="26">
        <v>6431</v>
      </c>
      <c r="B248" s="26"/>
      <c r="C248" s="26"/>
      <c r="D248" s="27" t="s">
        <v>75</v>
      </c>
      <c r="E248" s="27"/>
      <c r="F248" s="73"/>
    </row>
    <row r="249" spans="1:6" ht="15" hidden="1" x14ac:dyDescent="0.2">
      <c r="A249" s="26">
        <v>6432</v>
      </c>
      <c r="B249" s="26"/>
      <c r="C249" s="26"/>
      <c r="D249" s="27" t="s">
        <v>76</v>
      </c>
      <c r="E249" s="27"/>
      <c r="F249" s="73"/>
    </row>
    <row r="250" spans="1:6" ht="15" hidden="1" x14ac:dyDescent="0.2">
      <c r="A250" s="26">
        <v>6433</v>
      </c>
      <c r="B250" s="26"/>
      <c r="C250" s="26"/>
      <c r="D250" s="27" t="s">
        <v>77</v>
      </c>
      <c r="E250" s="27"/>
      <c r="F250" s="73"/>
    </row>
    <row r="251" spans="1:6" ht="15" hidden="1" x14ac:dyDescent="0.2">
      <c r="A251" s="26">
        <v>6434</v>
      </c>
      <c r="B251" s="26"/>
      <c r="C251" s="26"/>
      <c r="D251" s="27" t="s">
        <v>78</v>
      </c>
      <c r="E251" s="27"/>
      <c r="F251" s="73"/>
    </row>
    <row r="252" spans="1:6" ht="15" hidden="1" x14ac:dyDescent="0.2">
      <c r="A252" s="26">
        <v>6435</v>
      </c>
      <c r="B252" s="26"/>
      <c r="C252" s="26"/>
      <c r="D252" s="27" t="s">
        <v>79</v>
      </c>
      <c r="E252" s="27"/>
      <c r="F252" s="73"/>
    </row>
    <row r="253" spans="1:6" ht="15" hidden="1" x14ac:dyDescent="0.2">
      <c r="A253" s="26">
        <v>6438</v>
      </c>
      <c r="B253" s="26"/>
      <c r="C253" s="26"/>
      <c r="D253" s="27" t="s">
        <v>80</v>
      </c>
      <c r="E253" s="27"/>
      <c r="F253" s="73"/>
    </row>
    <row r="254" spans="1:6" ht="15" hidden="1" x14ac:dyDescent="0.2">
      <c r="A254" s="26">
        <v>6439</v>
      </c>
      <c r="B254" s="26"/>
      <c r="C254" s="26"/>
      <c r="D254" s="27" t="s">
        <v>81</v>
      </c>
      <c r="E254" s="27"/>
      <c r="F254" s="73"/>
    </row>
    <row r="255" spans="1:6" ht="15" hidden="1" x14ac:dyDescent="0.2">
      <c r="A255" s="26">
        <v>6501</v>
      </c>
      <c r="B255" s="26"/>
      <c r="C255" s="26"/>
      <c r="D255" s="27" t="s">
        <v>82</v>
      </c>
      <c r="E255" s="27"/>
      <c r="F255" s="73"/>
    </row>
    <row r="256" spans="1:6" ht="15" hidden="1" x14ac:dyDescent="0.2">
      <c r="A256" s="26">
        <v>6511</v>
      </c>
      <c r="B256" s="26"/>
      <c r="C256" s="26"/>
      <c r="D256" s="27" t="s">
        <v>83</v>
      </c>
      <c r="E256" s="27"/>
      <c r="F256" s="73"/>
    </row>
    <row r="257" spans="1:6" ht="15" hidden="1" x14ac:dyDescent="0.2">
      <c r="A257" s="26">
        <v>6521</v>
      </c>
      <c r="B257" s="26"/>
      <c r="C257" s="26"/>
      <c r="D257" s="27" t="s">
        <v>84</v>
      </c>
      <c r="E257" s="27"/>
      <c r="F257" s="73"/>
    </row>
    <row r="258" spans="1:6" ht="15" hidden="1" x14ac:dyDescent="0.2">
      <c r="A258" s="26">
        <v>6522</v>
      </c>
      <c r="B258" s="26"/>
      <c r="C258" s="26"/>
      <c r="D258" s="27" t="s">
        <v>85</v>
      </c>
      <c r="E258" s="27"/>
      <c r="F258" s="73"/>
    </row>
    <row r="259" spans="1:6" ht="15" hidden="1" x14ac:dyDescent="0.2">
      <c r="A259" s="26">
        <v>6531</v>
      </c>
      <c r="B259" s="26"/>
      <c r="C259" s="26"/>
      <c r="D259" s="27" t="s">
        <v>86</v>
      </c>
      <c r="E259" s="27"/>
      <c r="F259" s="73"/>
    </row>
    <row r="260" spans="1:6" ht="15" hidden="1" x14ac:dyDescent="0.2">
      <c r="A260" s="26">
        <v>6532</v>
      </c>
      <c r="B260" s="26"/>
      <c r="C260" s="26"/>
      <c r="D260" s="27" t="s">
        <v>87</v>
      </c>
      <c r="E260" s="27"/>
      <c r="F260" s="73"/>
    </row>
    <row r="261" spans="1:6" ht="15" hidden="1" x14ac:dyDescent="0.2">
      <c r="A261" s="26">
        <v>6533</v>
      </c>
      <c r="B261" s="26"/>
      <c r="C261" s="26"/>
      <c r="D261" s="27" t="s">
        <v>88</v>
      </c>
      <c r="E261" s="27"/>
      <c r="F261" s="73"/>
    </row>
    <row r="262" spans="1:6" ht="15" hidden="1" x14ac:dyDescent="0.2">
      <c r="A262" s="26">
        <v>6534</v>
      </c>
      <c r="B262" s="26"/>
      <c r="C262" s="26"/>
      <c r="D262" s="27" t="s">
        <v>89</v>
      </c>
      <c r="E262" s="27"/>
      <c r="F262" s="73"/>
    </row>
    <row r="263" spans="1:6" ht="15" hidden="1" x14ac:dyDescent="0.2">
      <c r="A263" s="26">
        <v>6539</v>
      </c>
      <c r="B263" s="26"/>
      <c r="C263" s="26"/>
      <c r="D263" s="27" t="s">
        <v>90</v>
      </c>
      <c r="E263" s="27"/>
      <c r="F263" s="73"/>
    </row>
    <row r="264" spans="1:6" ht="15" hidden="1" x14ac:dyDescent="0.2">
      <c r="A264" s="26">
        <v>6701</v>
      </c>
      <c r="B264" s="26"/>
      <c r="C264" s="26"/>
      <c r="D264" s="27" t="s">
        <v>91</v>
      </c>
      <c r="E264" s="27"/>
      <c r="F264" s="73"/>
    </row>
    <row r="265" spans="1:6" ht="15" hidden="1" x14ac:dyDescent="0.2">
      <c r="A265" s="26">
        <v>6702</v>
      </c>
      <c r="B265" s="26"/>
      <c r="C265" s="26"/>
      <c r="D265" s="27" t="s">
        <v>92</v>
      </c>
      <c r="E265" s="27"/>
      <c r="F265" s="73"/>
    </row>
    <row r="266" spans="1:6" ht="15" hidden="1" x14ac:dyDescent="0.2">
      <c r="A266" s="26">
        <v>7101</v>
      </c>
      <c r="B266" s="26"/>
      <c r="C266" s="26"/>
      <c r="D266" s="27" t="s">
        <v>93</v>
      </c>
      <c r="E266" s="27"/>
      <c r="F266" s="73"/>
    </row>
    <row r="267" spans="1:6" ht="15" hidden="1" x14ac:dyDescent="0.2">
      <c r="A267" s="26">
        <v>7102</v>
      </c>
      <c r="B267" s="26"/>
      <c r="C267" s="26"/>
      <c r="D267" s="27" t="s">
        <v>94</v>
      </c>
      <c r="E267" s="27"/>
      <c r="F267" s="73"/>
    </row>
    <row r="268" spans="1:6" ht="15" hidden="1" x14ac:dyDescent="0.2">
      <c r="A268" s="26">
        <v>7103</v>
      </c>
      <c r="B268" s="26"/>
      <c r="C268" s="26"/>
      <c r="D268" s="27" t="s">
        <v>95</v>
      </c>
      <c r="E268" s="27"/>
      <c r="F268" s="73"/>
    </row>
    <row r="269" spans="1:6" ht="15" hidden="1" x14ac:dyDescent="0.2">
      <c r="A269" s="26">
        <v>7104</v>
      </c>
      <c r="B269" s="26"/>
      <c r="C269" s="26"/>
      <c r="D269" s="27" t="s">
        <v>96</v>
      </c>
      <c r="E269" s="27"/>
      <c r="F269" s="73"/>
    </row>
    <row r="270" spans="1:6" ht="15" hidden="1" x14ac:dyDescent="0.2">
      <c r="A270" s="26">
        <v>7105</v>
      </c>
      <c r="B270" s="26"/>
      <c r="C270" s="26"/>
      <c r="D270" s="27" t="s">
        <v>97</v>
      </c>
      <c r="E270" s="27"/>
      <c r="F270" s="73"/>
    </row>
    <row r="271" spans="1:6" ht="15" hidden="1" x14ac:dyDescent="0.2">
      <c r="A271" s="26">
        <v>7106</v>
      </c>
      <c r="B271" s="26"/>
      <c r="C271" s="26"/>
      <c r="D271" s="27" t="s">
        <v>98</v>
      </c>
      <c r="E271" s="27"/>
      <c r="F271" s="73"/>
    </row>
    <row r="272" spans="1:6" ht="15" hidden="1" x14ac:dyDescent="0.2">
      <c r="A272" s="26">
        <v>7107</v>
      </c>
      <c r="B272" s="26"/>
      <c r="C272" s="26"/>
      <c r="D272" s="27" t="s">
        <v>99</v>
      </c>
      <c r="E272" s="27"/>
      <c r="F272" s="73"/>
    </row>
    <row r="273" spans="1:6" ht="15" hidden="1" x14ac:dyDescent="0.2">
      <c r="A273" s="26">
        <v>7109</v>
      </c>
      <c r="B273" s="26"/>
      <c r="C273" s="26"/>
      <c r="D273" s="27" t="s">
        <v>100</v>
      </c>
      <c r="E273" s="27"/>
      <c r="F273" s="73"/>
    </row>
    <row r="274" spans="1:6" ht="15" hidden="1" x14ac:dyDescent="0.2">
      <c r="A274" s="26">
        <v>7111</v>
      </c>
      <c r="B274" s="26"/>
      <c r="C274" s="26"/>
      <c r="D274" s="27" t="s">
        <v>101</v>
      </c>
      <c r="E274" s="27"/>
      <c r="F274" s="73"/>
    </row>
    <row r="275" spans="1:6" ht="15" hidden="1" x14ac:dyDescent="0.2">
      <c r="A275" s="26">
        <v>7112</v>
      </c>
      <c r="B275" s="26"/>
      <c r="C275" s="26"/>
      <c r="D275" s="27" t="s">
        <v>102</v>
      </c>
      <c r="E275" s="27"/>
      <c r="F275" s="73"/>
    </row>
    <row r="276" spans="1:6" ht="15" hidden="1" x14ac:dyDescent="0.2">
      <c r="A276" s="26">
        <v>7113</v>
      </c>
      <c r="B276" s="26"/>
      <c r="C276" s="26"/>
      <c r="D276" s="27" t="s">
        <v>103</v>
      </c>
      <c r="E276" s="27"/>
      <c r="F276" s="73"/>
    </row>
    <row r="277" spans="1:6" ht="15" hidden="1" x14ac:dyDescent="0.2">
      <c r="A277" s="26">
        <v>7114</v>
      </c>
      <c r="B277" s="26"/>
      <c r="C277" s="26"/>
      <c r="D277" s="27" t="s">
        <v>104</v>
      </c>
      <c r="E277" s="27"/>
      <c r="F277" s="73"/>
    </row>
    <row r="278" spans="1:6" ht="15" hidden="1" x14ac:dyDescent="0.2">
      <c r="A278" s="26">
        <v>7115</v>
      </c>
      <c r="B278" s="26"/>
      <c r="C278" s="26"/>
      <c r="D278" s="27" t="s">
        <v>105</v>
      </c>
      <c r="E278" s="27"/>
      <c r="F278" s="73"/>
    </row>
    <row r="279" spans="1:6" ht="15" hidden="1" x14ac:dyDescent="0.2">
      <c r="A279" s="26">
        <v>7116</v>
      </c>
      <c r="B279" s="26"/>
      <c r="C279" s="26"/>
      <c r="D279" s="27" t="s">
        <v>106</v>
      </c>
      <c r="E279" s="27"/>
      <c r="F279" s="73"/>
    </row>
    <row r="280" spans="1:6" ht="15" hidden="1" x14ac:dyDescent="0.2">
      <c r="A280" s="26">
        <v>7117</v>
      </c>
      <c r="B280" s="26"/>
      <c r="C280" s="26"/>
      <c r="D280" s="27" t="s">
        <v>107</v>
      </c>
      <c r="E280" s="27"/>
      <c r="F280" s="73"/>
    </row>
    <row r="281" spans="1:6" ht="15" hidden="1" x14ac:dyDescent="0.2">
      <c r="A281" s="26">
        <v>7119</v>
      </c>
      <c r="B281" s="26"/>
      <c r="C281" s="26"/>
      <c r="D281" s="27" t="s">
        <v>108</v>
      </c>
      <c r="E281" s="27"/>
      <c r="F281" s="73"/>
    </row>
    <row r="282" spans="1:6" ht="15" hidden="1" x14ac:dyDescent="0.2">
      <c r="A282" s="26">
        <v>7121</v>
      </c>
      <c r="B282" s="26"/>
      <c r="C282" s="26"/>
      <c r="D282" s="27" t="s">
        <v>109</v>
      </c>
      <c r="E282" s="27"/>
      <c r="F282" s="73"/>
    </row>
    <row r="283" spans="1:6" ht="15" hidden="1" x14ac:dyDescent="0.2">
      <c r="A283" s="26">
        <v>7131</v>
      </c>
      <c r="B283" s="26"/>
      <c r="C283" s="26"/>
      <c r="D283" s="27" t="s">
        <v>110</v>
      </c>
      <c r="E283" s="27"/>
      <c r="F283" s="73"/>
    </row>
    <row r="284" spans="1:6" ht="15" hidden="1" x14ac:dyDescent="0.2">
      <c r="A284" s="26">
        <v>7132</v>
      </c>
      <c r="B284" s="26"/>
      <c r="C284" s="26"/>
      <c r="D284" s="27" t="s">
        <v>111</v>
      </c>
      <c r="E284" s="27"/>
      <c r="F284" s="73"/>
    </row>
    <row r="285" spans="1:6" ht="15" hidden="1" x14ac:dyDescent="0.2">
      <c r="A285" s="26">
        <v>7133</v>
      </c>
      <c r="B285" s="26"/>
      <c r="C285" s="26"/>
      <c r="D285" s="27" t="s">
        <v>112</v>
      </c>
      <c r="E285" s="27"/>
      <c r="F285" s="73"/>
    </row>
    <row r="286" spans="1:6" ht="15" hidden="1" x14ac:dyDescent="0.2">
      <c r="A286" s="26">
        <v>7134</v>
      </c>
      <c r="B286" s="26"/>
      <c r="C286" s="26"/>
      <c r="D286" s="27" t="s">
        <v>113</v>
      </c>
      <c r="E286" s="27"/>
      <c r="F286" s="73"/>
    </row>
    <row r="287" spans="1:6" ht="15" hidden="1" x14ac:dyDescent="0.2">
      <c r="A287" s="26">
        <v>7139</v>
      </c>
      <c r="B287" s="26"/>
      <c r="C287" s="26"/>
      <c r="D287" s="27" t="s">
        <v>114</v>
      </c>
      <c r="E287" s="27"/>
      <c r="F287" s="73"/>
    </row>
    <row r="288" spans="1:6" ht="15" hidden="1" x14ac:dyDescent="0.2">
      <c r="A288" s="26">
        <v>7201</v>
      </c>
      <c r="B288" s="26"/>
      <c r="C288" s="26"/>
      <c r="D288" s="27" t="s">
        <v>115</v>
      </c>
      <c r="E288" s="27"/>
      <c r="F288" s="73"/>
    </row>
    <row r="289" spans="1:6" ht="15" hidden="1" x14ac:dyDescent="0.2">
      <c r="A289" s="26">
        <v>7202</v>
      </c>
      <c r="B289" s="26"/>
      <c r="C289" s="26"/>
      <c r="D289" s="27" t="s">
        <v>116</v>
      </c>
      <c r="E289" s="27"/>
      <c r="F289" s="73"/>
    </row>
    <row r="290" spans="1:6" ht="15" hidden="1" x14ac:dyDescent="0.2">
      <c r="A290" s="26">
        <v>7203</v>
      </c>
      <c r="B290" s="26"/>
      <c r="C290" s="26"/>
      <c r="D290" s="27" t="s">
        <v>117</v>
      </c>
      <c r="E290" s="27"/>
      <c r="F290" s="73"/>
    </row>
    <row r="291" spans="1:6" ht="15" hidden="1" x14ac:dyDescent="0.2">
      <c r="A291" s="26">
        <v>7204</v>
      </c>
      <c r="B291" s="26"/>
      <c r="C291" s="26"/>
      <c r="D291" s="27" t="s">
        <v>118</v>
      </c>
      <c r="E291" s="27"/>
      <c r="F291" s="73"/>
    </row>
    <row r="292" spans="1:6" ht="15" hidden="1" x14ac:dyDescent="0.2">
      <c r="A292" s="26">
        <v>7209</v>
      </c>
      <c r="B292" s="26"/>
      <c r="C292" s="26"/>
      <c r="D292" s="27" t="s">
        <v>119</v>
      </c>
      <c r="E292" s="27"/>
      <c r="F292" s="73"/>
    </row>
    <row r="293" spans="1:6" ht="15" hidden="1" x14ac:dyDescent="0.2">
      <c r="A293" s="26">
        <v>7211</v>
      </c>
      <c r="B293" s="26"/>
      <c r="C293" s="26"/>
      <c r="D293" s="27" t="s">
        <v>120</v>
      </c>
      <c r="E293" s="27"/>
      <c r="F293" s="73"/>
    </row>
    <row r="294" spans="1:6" ht="15" hidden="1" x14ac:dyDescent="0.2">
      <c r="A294" s="26">
        <v>7221</v>
      </c>
      <c r="B294" s="26"/>
      <c r="C294" s="26"/>
      <c r="D294" s="27" t="s">
        <v>121</v>
      </c>
      <c r="E294" s="27"/>
      <c r="F294" s="73"/>
    </row>
    <row r="295" spans="1:6" ht="15" hidden="1" x14ac:dyDescent="0.2">
      <c r="A295" s="26">
        <v>8101</v>
      </c>
      <c r="B295" s="26"/>
      <c r="C295" s="26"/>
      <c r="D295" s="27" t="s">
        <v>122</v>
      </c>
      <c r="E295" s="27"/>
      <c r="F295" s="73"/>
    </row>
    <row r="296" spans="1:6" ht="15" hidden="1" x14ac:dyDescent="0.2">
      <c r="A296" s="26">
        <v>8201</v>
      </c>
      <c r="B296" s="26"/>
      <c r="C296" s="26"/>
      <c r="D296" s="27" t="s">
        <v>123</v>
      </c>
      <c r="E296" s="27"/>
      <c r="F296" s="73"/>
    </row>
    <row r="297" spans="1:6" ht="15" hidden="1" x14ac:dyDescent="0.2">
      <c r="A297" s="26">
        <v>8301</v>
      </c>
      <c r="B297" s="26"/>
      <c r="C297" s="26"/>
      <c r="D297" s="27" t="s">
        <v>124</v>
      </c>
      <c r="E297" s="27"/>
      <c r="F297" s="73"/>
    </row>
    <row r="298" spans="1:6" ht="15" hidden="1" x14ac:dyDescent="0.2">
      <c r="A298" s="26">
        <v>8302</v>
      </c>
      <c r="B298" s="26"/>
      <c r="C298" s="26"/>
      <c r="D298" s="27" t="s">
        <v>125</v>
      </c>
      <c r="E298" s="27"/>
      <c r="F298" s="73"/>
    </row>
    <row r="299" spans="1:6" ht="15" hidden="1" x14ac:dyDescent="0.2">
      <c r="A299" s="26">
        <v>8303</v>
      </c>
      <c r="B299" s="26"/>
      <c r="C299" s="26"/>
      <c r="D299" s="27" t="s">
        <v>126</v>
      </c>
      <c r="E299" s="27"/>
      <c r="F299" s="73"/>
    </row>
    <row r="300" spans="1:6" ht="15" hidden="1" x14ac:dyDescent="0.2">
      <c r="A300" s="26">
        <v>8304</v>
      </c>
      <c r="B300" s="26"/>
      <c r="C300" s="26"/>
      <c r="D300" s="27" t="s">
        <v>127</v>
      </c>
      <c r="E300" s="27"/>
      <c r="F300" s="73"/>
    </row>
    <row r="301" spans="1:6" ht="15" hidden="1" x14ac:dyDescent="0.2">
      <c r="A301" s="26">
        <v>8305</v>
      </c>
      <c r="B301" s="26"/>
      <c r="C301" s="26"/>
      <c r="D301" s="27" t="s">
        <v>128</v>
      </c>
      <c r="E301" s="27"/>
      <c r="F301" s="73"/>
    </row>
  </sheetData>
  <protectedRanges>
    <protectedRange sqref="H72:H82" name="Range2"/>
    <protectedRange sqref="D8:H13" name="Range1"/>
    <protectedRange sqref="A72:G82" name="Range2_1"/>
  </protectedRanges>
  <autoFilter ref="A16:I70" xr:uid="{00000000-0009-0000-0000-000001000000}"/>
  <dataConsolidate/>
  <mergeCells count="25">
    <mergeCell ref="A82:G82"/>
    <mergeCell ref="A85:H85"/>
    <mergeCell ref="A71:H71"/>
    <mergeCell ref="A74:G74"/>
    <mergeCell ref="I75:I76"/>
    <mergeCell ref="A76:G76"/>
    <mergeCell ref="A78:G78"/>
    <mergeCell ref="A80:G80"/>
    <mergeCell ref="A70:F70"/>
    <mergeCell ref="A11:C11"/>
    <mergeCell ref="D11:I11"/>
    <mergeCell ref="A12:C12"/>
    <mergeCell ref="D12:I12"/>
    <mergeCell ref="A13:C13"/>
    <mergeCell ref="D13:I13"/>
    <mergeCell ref="A17:H17"/>
    <mergeCell ref="A18:H18"/>
    <mergeCell ref="A19:H19"/>
    <mergeCell ref="A10:C10"/>
    <mergeCell ref="D10:I10"/>
    <mergeCell ref="A3:I3"/>
    <mergeCell ref="A8:C8"/>
    <mergeCell ref="D8:I8"/>
    <mergeCell ref="A9:C9"/>
    <mergeCell ref="D9:I9"/>
  </mergeCells>
  <pageMargins left="0.48" right="0.2" top="0.31" bottom="0.4" header="0.21" footer="0.25"/>
  <pageSetup paperSize="9" scale="55" orientation="landscape" r:id="rId1"/>
  <headerFooter alignWithMargins="0"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8770B2-0D43-4D8F-AB07-49FE27837974}">
          <x14:formula1>
            <xm:f>'tabelul codurilor'!$B$4:$B$10</xm:f>
          </x14:formula1>
          <xm:sqref>F20:F69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0"/>
  <sheetViews>
    <sheetView showGridLines="0" workbookViewId="0">
      <selection activeCell="C9" sqref="C9"/>
    </sheetView>
  </sheetViews>
  <sheetFormatPr defaultColWidth="8.85546875" defaultRowHeight="12.75" x14ac:dyDescent="0.2"/>
  <cols>
    <col min="1" max="1" width="5.42578125" customWidth="1"/>
    <col min="2" max="2" width="5.42578125" style="43" customWidth="1"/>
    <col min="3" max="3" width="59.42578125" customWidth="1"/>
  </cols>
  <sheetData>
    <row r="2" spans="2:3" x14ac:dyDescent="0.2">
      <c r="B2" s="115"/>
      <c r="C2" s="115" t="s">
        <v>129</v>
      </c>
    </row>
    <row r="4" spans="2:3" x14ac:dyDescent="0.2">
      <c r="B4" s="78" t="s">
        <v>15</v>
      </c>
      <c r="C4" s="80" t="s">
        <v>16</v>
      </c>
    </row>
    <row r="5" spans="2:3" x14ac:dyDescent="0.2">
      <c r="B5" s="78" t="s">
        <v>14</v>
      </c>
      <c r="C5" s="80" t="s">
        <v>17</v>
      </c>
    </row>
    <row r="6" spans="2:3" x14ac:dyDescent="0.2">
      <c r="B6" s="78" t="s">
        <v>18</v>
      </c>
      <c r="C6" s="80" t="s">
        <v>157</v>
      </c>
    </row>
    <row r="7" spans="2:3" x14ac:dyDescent="0.2">
      <c r="B7" s="78" t="s">
        <v>19</v>
      </c>
      <c r="C7" s="80" t="s">
        <v>20</v>
      </c>
    </row>
    <row r="8" spans="2:3" x14ac:dyDescent="0.2">
      <c r="B8" s="78" t="s">
        <v>21</v>
      </c>
      <c r="C8" s="80" t="s">
        <v>159</v>
      </c>
    </row>
    <row r="9" spans="2:3" x14ac:dyDescent="0.2">
      <c r="B9" s="78" t="s">
        <v>22</v>
      </c>
      <c r="C9" s="95" t="s">
        <v>23</v>
      </c>
    </row>
    <row r="10" spans="2:3" x14ac:dyDescent="0.2">
      <c r="B10" s="78" t="s">
        <v>24</v>
      </c>
      <c r="C10" s="79" t="s">
        <v>25</v>
      </c>
    </row>
  </sheetData>
  <phoneticPr fontId="1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4962e0f-94f1-404c-9aca-0ce34e5f0bc9" xsi:nil="true"/>
    <TaxCatchAll xmlns="bc15e541-b341-483f-8d1a-6428cfdc8926" xsi:nil="true"/>
    <lcf76f155ced4ddcb4097134ff3c332f xmlns="b4962e0f-94f1-404c-9aca-0ce34e5f0b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2C37C4B7EC94C92A3C112E72B1E54" ma:contentTypeVersion="22" ma:contentTypeDescription="Creați un document nou." ma:contentTypeScope="" ma:versionID="0002a19dfa43cef50b02ed7f44641665">
  <xsd:schema xmlns:xsd="http://www.w3.org/2001/XMLSchema" xmlns:xs="http://www.w3.org/2001/XMLSchema" xmlns:p="http://schemas.microsoft.com/office/2006/metadata/properties" xmlns:ns2="b4962e0f-94f1-404c-9aca-0ce34e5f0bc9" xmlns:ns3="bc15e541-b341-483f-8d1a-6428cfdc8926" targetNamespace="http://schemas.microsoft.com/office/2006/metadata/properties" ma:root="true" ma:fieldsID="7074be8e2f745027129b28f849ce4ac2" ns2:_="" ns3:_="">
    <xsd:import namespace="b4962e0f-94f1-404c-9aca-0ce34e5f0bc9"/>
    <xsd:import namespace="bc15e541-b341-483f-8d1a-6428cfdc8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62e0f-94f1-404c-9aca-0ce34e5f0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chete imagine" ma:readOnly="false" ma:fieldId="{5cf76f15-5ced-4ddc-b409-7134ff3c332f}" ma:taxonomyMulti="true" ma:sspId="3f19c3b3-e38e-4498-9ac2-386c8da137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5e541-b341-483f-8d1a-6428cfdc892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c5c20f-6049-4b96-b4ea-50acc7201005}" ma:internalName="TaxCatchAll" ma:showField="CatchAllData" ma:web="bc15e541-b341-483f-8d1a-6428cfdc89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96E7-8583-4541-90B3-F32FBC4FA2A5}">
  <ds:schemaRefs>
    <ds:schemaRef ds:uri="http://purl.org/dc/terms/"/>
    <ds:schemaRef ds:uri="http://purl.org/dc/dcmitype/"/>
    <ds:schemaRef ds:uri="http://schemas.microsoft.com/office/2006/documentManagement/types"/>
    <ds:schemaRef ds:uri="bc15e541-b341-483f-8d1a-6428cfdc8926"/>
    <ds:schemaRef ds:uri="http://schemas.microsoft.com/office/infopath/2007/PartnerControls"/>
    <ds:schemaRef ds:uri="b4962e0f-94f1-404c-9aca-0ce34e5f0bc9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0585CA-02F3-4FF9-8961-9F2ED2502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62e0f-94f1-404c-9aca-0ce34e5f0bc9"/>
    <ds:schemaRef ds:uri="bc15e541-b341-483f-8d1a-6428cfdc8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2628C-C64C-4654-9CB2-CF3F755F3A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Sumarul și Bugetul</vt:lpstr>
      <vt:lpstr>1 raport financiar</vt:lpstr>
      <vt:lpstr>2 raport financiar </vt:lpstr>
      <vt:lpstr>tabelul codurilor</vt:lpstr>
      <vt:lpstr>'1 raport financiar'!Imprimare_titluri</vt:lpstr>
      <vt:lpstr>'2 raport financiar '!Imprimare_titluri</vt:lpstr>
      <vt:lpstr>'1 raport financiar'!Zona_de_imprimat</vt:lpstr>
      <vt:lpstr>'2 raport financiar '!Zona_de_imprimat</vt:lpstr>
    </vt:vector>
  </TitlesOfParts>
  <Manager/>
  <Company>OSCE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odiak</dc:creator>
  <cp:keywords/>
  <dc:description/>
  <cp:lastModifiedBy>Ion MARIN</cp:lastModifiedBy>
  <cp:revision/>
  <cp:lastPrinted>2023-05-26T11:49:02Z</cp:lastPrinted>
  <dcterms:created xsi:type="dcterms:W3CDTF">2003-01-07T15:04:25Z</dcterms:created>
  <dcterms:modified xsi:type="dcterms:W3CDTF">2023-09-22T06:47:23Z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0x010100CA22C37C4B7EC94C92A3C112E72B1E54</vt:lpwstr>
  </property>
  <property fmtid="{D5CDD505-2E9C-101B-9397-08002B2CF9AE}" pid="3" name="MediaServiceImageTags">
    <vt:lpwstr/>
  </property>
</Properties>
</file>